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slicers/slicer2.xml" ContentType="application/vnd.ms-excel.slicer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62A322D-7911-4A09-ABB8-63ADC9709FC9}" xr6:coauthVersionLast="47" xr6:coauthVersionMax="47" xr10:uidLastSave="{00000000-0000-0000-0000-000000000000}"/>
  <bookViews>
    <workbookView xWindow="-120" yWindow="285" windowWidth="29040" windowHeight="15465" tabRatio="695" activeTab="1" xr2:uid="{00000000-000D-0000-FFFF-FFFF00000000}"/>
  </bookViews>
  <sheets>
    <sheet name="סיכום תקציב מתחילת השנה עד היום" sheetId="1" r:id="rId1"/>
    <sheet name="סיכום הוצאות חודשיות" sheetId="2" r:id="rId2"/>
    <sheet name="הוצאות מפורטות" sheetId="3" r:id="rId3"/>
    <sheet name="צדקה וחסויות" sheetId="4" r:id="rId4"/>
  </sheets>
  <definedNames>
    <definedName name="_שנה">'סיכום תקציב מתחילת השנה עד היום'!$G$2</definedName>
    <definedName name="_xlnm.Print_Titles" localSheetId="2">'הוצאות מפורטות'!$4:$4</definedName>
    <definedName name="_xlnm.Print_Titles" localSheetId="1">'סיכום הוצאות חודשיות'!$5:$5</definedName>
    <definedName name="_xlnm.Print_Titles" localSheetId="0">'סיכום תקציב מתחילת השנה עד היום'!$4:$4</definedName>
    <definedName name="_xlnm.Print_Titles" localSheetId="3">'צדקה וחסויות'!$4:$4</definedName>
    <definedName name="אזור_כותרות_שורות1..G2">'סיכום תקציב מתחילת השנה עד היום'!$F$2</definedName>
    <definedName name="כותרת1">טבלה_מתחילת_השנה_עד_היום[[#Headers],[קוד בספר ראשי]]</definedName>
    <definedName name="כותרת2">סיכום_הוצאות_חודשיות[[#Headers],[קוד בספר ראשי]]</definedName>
    <definedName name="כותרת3">הוצאות_מפורטות[[#Headers],[קוד בספר ראשי]]</definedName>
    <definedName name="כותרת4">אחר[[#Headers],[קוד בספר ראשי]]</definedName>
    <definedName name="כלי_פריסה_בקשה_מאת">#N/A</definedName>
    <definedName name="כלי_פריסה_בקשה_מאת1">#N/A</definedName>
    <definedName name="כלי_פריסה_כותרת_חשבון">#N/A</definedName>
    <definedName name="כלי_פריסה_מקבל_התשלום">#N/A</definedName>
    <definedName name="כלי_פריסה_מקבל_התשלום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  <x14:slicerCache r:id="rId6"/>
        <x14:slicerCache r:id="rId7"/>
        <x14:slicerCache r:id="rId8"/>
        <x14:slicerCache r:id="rId9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O3" i="2" l="1"/>
  <c r="O4" i="2" s="1"/>
  <c r="N3" i="2"/>
  <c r="N4" i="2" s="1"/>
  <c r="M3" i="2"/>
  <c r="L3" i="2"/>
  <c r="K3" i="2"/>
  <c r="J3" i="2"/>
  <c r="I3" i="2"/>
  <c r="H3" i="2"/>
  <c r="G3" i="2"/>
  <c r="F3" i="2"/>
  <c r="E3" i="2"/>
  <c r="D3" i="2"/>
  <c r="E17" i="1"/>
  <c r="O6" i="2" l="1"/>
  <c r="O8" i="2"/>
  <c r="O10" i="2"/>
  <c r="O12" i="2"/>
  <c r="O14" i="2"/>
  <c r="O16" i="2"/>
  <c r="O7" i="2"/>
  <c r="O9" i="2"/>
  <c r="O11" i="2"/>
  <c r="O13" i="2"/>
  <c r="O15" i="2"/>
  <c r="O17" i="2"/>
  <c r="N6" i="2"/>
  <c r="N8" i="2"/>
  <c r="N10" i="2"/>
  <c r="N12" i="2"/>
  <c r="N14" i="2"/>
  <c r="N16" i="2"/>
  <c r="N7" i="2"/>
  <c r="N9" i="2"/>
  <c r="N11" i="2"/>
  <c r="N13" i="2"/>
  <c r="N15" i="2"/>
  <c r="N17" i="2"/>
  <c r="J4" i="2"/>
  <c r="J6" i="2" s="1"/>
  <c r="E4" i="2"/>
  <c r="E6" i="2" s="1"/>
  <c r="G4" i="2"/>
  <c r="G6" i="2" s="1"/>
  <c r="L4" i="2"/>
  <c r="L6" i="2" s="1"/>
  <c r="M4" i="2"/>
  <c r="M6" i="2" s="1"/>
  <c r="F4" i="2"/>
  <c r="F6" i="2" s="1"/>
  <c r="K4" i="2"/>
  <c r="K6" i="2" s="1"/>
  <c r="D4" i="2"/>
  <c r="D6" i="2" s="1"/>
  <c r="I4" i="2"/>
  <c r="I7" i="2" s="1"/>
  <c r="H4" i="2"/>
  <c r="H6" i="2" s="1"/>
  <c r="M15" i="2" l="1"/>
  <c r="M7" i="2"/>
  <c r="M13" i="2"/>
  <c r="M16" i="2"/>
  <c r="M12" i="2"/>
  <c r="M8" i="2"/>
  <c r="M9" i="2"/>
  <c r="M17" i="2"/>
  <c r="M11" i="2"/>
  <c r="M14" i="2"/>
  <c r="M10" i="2"/>
  <c r="L16" i="2"/>
  <c r="L12" i="2"/>
  <c r="L8" i="2"/>
  <c r="L15" i="2"/>
  <c r="L11" i="2"/>
  <c r="L7" i="2"/>
  <c r="L14" i="2"/>
  <c r="L10" i="2"/>
  <c r="L17" i="2"/>
  <c r="L13" i="2"/>
  <c r="L9" i="2"/>
  <c r="K15" i="2"/>
  <c r="K9" i="2"/>
  <c r="K17" i="2"/>
  <c r="K16" i="2"/>
  <c r="K12" i="2"/>
  <c r="K8" i="2"/>
  <c r="K11" i="2"/>
  <c r="K7" i="2"/>
  <c r="K13" i="2"/>
  <c r="K14" i="2"/>
  <c r="K10" i="2"/>
  <c r="J17" i="2"/>
  <c r="J13" i="2"/>
  <c r="J9" i="2"/>
  <c r="J16" i="2"/>
  <c r="J12" i="2"/>
  <c r="J8" i="2"/>
  <c r="J15" i="2"/>
  <c r="J11" i="2"/>
  <c r="J7" i="2"/>
  <c r="J14" i="2"/>
  <c r="J10" i="2"/>
  <c r="I16" i="2"/>
  <c r="I12" i="2"/>
  <c r="I8" i="2"/>
  <c r="I17" i="2"/>
  <c r="I13" i="2"/>
  <c r="I9" i="2"/>
  <c r="I14" i="2"/>
  <c r="I10" i="2"/>
  <c r="I6" i="2"/>
  <c r="I15" i="2"/>
  <c r="I11" i="2"/>
  <c r="H17" i="2"/>
  <c r="H13" i="2"/>
  <c r="H9" i="2"/>
  <c r="H16" i="2"/>
  <c r="H12" i="2"/>
  <c r="H8" i="2"/>
  <c r="H15" i="2"/>
  <c r="H11" i="2"/>
  <c r="H7" i="2"/>
  <c r="H14" i="2"/>
  <c r="H10" i="2"/>
  <c r="G17" i="2"/>
  <c r="G13" i="2"/>
  <c r="G9" i="2"/>
  <c r="G16" i="2"/>
  <c r="G12" i="2"/>
  <c r="G8" i="2"/>
  <c r="G15" i="2"/>
  <c r="G11" i="2"/>
  <c r="G7" i="2"/>
  <c r="G14" i="2"/>
  <c r="G10" i="2"/>
  <c r="F17" i="2"/>
  <c r="F13" i="2"/>
  <c r="F9" i="2"/>
  <c r="F16" i="2"/>
  <c r="F12" i="2"/>
  <c r="F8" i="2"/>
  <c r="F15" i="2"/>
  <c r="F11" i="2"/>
  <c r="F7" i="2"/>
  <c r="F14" i="2"/>
  <c r="F10" i="2"/>
  <c r="E17" i="2"/>
  <c r="E13" i="2"/>
  <c r="E9" i="2"/>
  <c r="E16" i="2"/>
  <c r="E12" i="2"/>
  <c r="E8" i="2"/>
  <c r="E15" i="2"/>
  <c r="E11" i="2"/>
  <c r="E7" i="2"/>
  <c r="E14" i="2"/>
  <c r="E10" i="2"/>
  <c r="D9" i="2"/>
  <c r="D17" i="2"/>
  <c r="D12" i="2"/>
  <c r="D13" i="2"/>
  <c r="D16" i="2"/>
  <c r="D8" i="2"/>
  <c r="D15" i="2"/>
  <c r="D11" i="2"/>
  <c r="D7" i="2"/>
  <c r="D14" i="2"/>
  <c r="D10" i="2"/>
  <c r="O18" i="2"/>
  <c r="G18" i="2" l="1"/>
  <c r="E18" i="2"/>
  <c r="P6" i="2"/>
  <c r="K18" i="2"/>
  <c r="D5" i="1"/>
  <c r="J18" i="2"/>
  <c r="F18" i="2"/>
  <c r="M18" i="2"/>
  <c r="L18" i="2"/>
  <c r="P7" i="2"/>
  <c r="D6" i="1" s="1"/>
  <c r="F6" i="1" s="1"/>
  <c r="G6" i="1" s="1"/>
  <c r="P9" i="2"/>
  <c r="D8" i="1" s="1"/>
  <c r="F8" i="1" s="1"/>
  <c r="G8" i="1" s="1"/>
  <c r="P12" i="2"/>
  <c r="D11" i="1" s="1"/>
  <c r="F11" i="1" s="1"/>
  <c r="G11" i="1" s="1"/>
  <c r="D18" i="2"/>
  <c r="P14" i="2"/>
  <c r="D13" i="1" s="1"/>
  <c r="F13" i="1" s="1"/>
  <c r="G13" i="1" s="1"/>
  <c r="P8" i="2"/>
  <c r="D7" i="1" s="1"/>
  <c r="F7" i="1" s="1"/>
  <c r="G7" i="1" s="1"/>
  <c r="P17" i="2"/>
  <c r="D16" i="1" s="1"/>
  <c r="F16" i="1" s="1"/>
  <c r="G16" i="1" s="1"/>
  <c r="P10" i="2"/>
  <c r="D9" i="1" s="1"/>
  <c r="F9" i="1" s="1"/>
  <c r="G9" i="1" s="1"/>
  <c r="P15" i="2"/>
  <c r="D14" i="1" s="1"/>
  <c r="F14" i="1" s="1"/>
  <c r="G14" i="1" s="1"/>
  <c r="H18" i="2"/>
  <c r="P13" i="2"/>
  <c r="D12" i="1" s="1"/>
  <c r="F12" i="1" s="1"/>
  <c r="G12" i="1" s="1"/>
  <c r="I18" i="2"/>
  <c r="P16" i="2"/>
  <c r="D15" i="1" s="1"/>
  <c r="F15" i="1" s="1"/>
  <c r="G15" i="1" s="1"/>
  <c r="P11" i="2"/>
  <c r="D10" i="1" s="1"/>
  <c r="F10" i="1" s="1"/>
  <c r="G10" i="1" s="1"/>
  <c r="N18" i="2" l="1"/>
  <c r="P18" i="2"/>
  <c r="F5" i="1"/>
  <c r="D17" i="1"/>
  <c r="G5" i="1" l="1"/>
  <c r="F17" i="1"/>
  <c r="G17" i="1" s="1"/>
</calcChain>
</file>

<file path=xl/sharedStrings.xml><?xml version="1.0" encoding="utf-8"?>
<sst xmlns="http://schemas.openxmlformats.org/spreadsheetml/2006/main" count="112" uniqueCount="73">
  <si>
    <t>סיכום הוצאות חודשיות</t>
  </si>
  <si>
    <t>בפועל לעומת תקציב מתחילת השנה</t>
  </si>
  <si>
    <t>קוד בספר ראשי</t>
  </si>
  <si>
    <t>כותרת חשבון</t>
  </si>
  <si>
    <t>פרסום</t>
  </si>
  <si>
    <t>ציוד משרדי</t>
  </si>
  <si>
    <t>מדפסות</t>
  </si>
  <si>
    <t>עלויות שרתים</t>
  </si>
  <si>
    <t>ציוד</t>
  </si>
  <si>
    <t>הוצאות לקוח</t>
  </si>
  <si>
    <t>מחשבים</t>
  </si>
  <si>
    <t>ביטוח רפואי</t>
  </si>
  <si>
    <t>עלויות בניין</t>
  </si>
  <si>
    <t>שיווק</t>
  </si>
  <si>
    <t>צדקה</t>
  </si>
  <si>
    <t>חסויות</t>
  </si>
  <si>
    <t>בפועל</t>
  </si>
  <si>
    <t>תקציב</t>
  </si>
  <si>
    <t>השנה</t>
  </si>
  <si>
    <t>סכום שנותר</t>
  </si>
  <si>
    <t>אחוזים שנותרו</t>
  </si>
  <si>
    <t>סיכום תקציב מתחילת השנה עד היום</t>
  </si>
  <si>
    <t>כלי פריסה לסינון נתונים לפי כותרות חשבון מופיע בתא זה.</t>
  </si>
  <si>
    <t>הוצאות מפורטות</t>
  </si>
  <si>
    <t>שם חשבון</t>
  </si>
  <si>
    <t>ינואר</t>
  </si>
  <si>
    <t>פברואר</t>
  </si>
  <si>
    <t>מרץ</t>
  </si>
  <si>
    <t>אפר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</si>
  <si>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</si>
  <si>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</si>
  <si>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</si>
  <si>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</si>
  <si>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</si>
  <si>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</si>
  <si>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</si>
  <si>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</si>
  <si>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 xml:space="preserve"> </t>
  </si>
  <si>
    <t>כלי פריסה לסינון הנתונים לפי 'בקשה מאת' מופיע בתא זה. כלי פריסה לסינון הנתונים לפי 'מקבל התשלום' מופיע בתא משמאל.</t>
  </si>
  <si>
    <t>צדקה וחסויות</t>
  </si>
  <si>
    <t>תאריך חשבונית</t>
  </si>
  <si>
    <t>תאריך</t>
  </si>
  <si>
    <t>מס' חשבונית</t>
  </si>
  <si>
    <t>בקשה מאת</t>
  </si>
  <si>
    <t>אורי איטון</t>
  </si>
  <si>
    <t>דניאל מלמד</t>
  </si>
  <si>
    <t>סכום שיק</t>
  </si>
  <si>
    <t>כלי פריסה לסינון הנתונים לפי 'מקבל התשלום' מופיע בתא זה.</t>
  </si>
  <si>
    <t>מקבל התשלום</t>
  </si>
  <si>
    <t xml:space="preserve">Consolidated Messenger </t>
  </si>
  <si>
    <t xml:space="preserve">A.‎ Datum Corporation </t>
  </si>
  <si>
    <t>שימוש בשיק</t>
  </si>
  <si>
    <t>דיוור</t>
  </si>
  <si>
    <t>2 מחשבים שולחניים</t>
  </si>
  <si>
    <t>שיטת הפצה</t>
  </si>
  <si>
    <t>דואר</t>
  </si>
  <si>
    <t>זיכוי</t>
  </si>
  <si>
    <t>תאריך תיוק</t>
  </si>
  <si>
    <t>תאריך הגשת הבקשה לשיק</t>
  </si>
  <si>
    <t>לירז בן-מאיר</t>
  </si>
  <si>
    <t>תרומה בשנה שעברה</t>
  </si>
  <si>
    <t xml:space="preserve">School of Fine Art </t>
  </si>
  <si>
    <t xml:space="preserve">Wingtip Toys </t>
  </si>
  <si>
    <t>לשימוש עבור</t>
  </si>
  <si>
    <t>מלגות</t>
  </si>
  <si>
    <t>קהילה</t>
  </si>
  <si>
    <t>אושר על-ידי</t>
  </si>
  <si>
    <t>עדן הירש</t>
  </si>
  <si>
    <t>הדר כספית</t>
  </si>
  <si>
    <t>קטגוריה</t>
  </si>
  <si>
    <t>אמנויות</t>
  </si>
  <si>
    <t>שיק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</si>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</sst>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₪&quot;\ #,##0.00;&quot;₪&quot;\ \-#,##0.00"/>
    <numFmt numFmtId="44" formatCode="_ &quot;₪&quot;\ * #,##0.00_ ;_ &quot;₪&quot;\ * \-#,##0.00_ ;_ &quot;₪&quot;\ * &quot;-&quot;??_ ;_ @_ "/>
    <numFmt numFmtId="164" formatCode="_(* #,##0_);_(* \(#,##0\);_(* &quot;-&quot;_);_(@_)"/>
    <numFmt numFmtId="165" formatCode="0_ ;\-0\ "/>
  </numFmts>
  <fonts count="21" x14ac:knownFonts="1">
    <font>
      <sz val="11"/>
      <color theme="1" tint="-0.24994659260841701"/>
      <name val="Tahoma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sz val="11"/>
      <color theme="1" tint="-0.24994659260841701"/>
      <name val="Tahoma"/>
      <family val="2"/>
    </font>
    <font>
      <i/>
      <sz val="11"/>
      <color rgb="FF7F7F7F"/>
      <name val="Tahoma"/>
      <family val="2"/>
    </font>
    <font>
      <u/>
      <sz val="11"/>
      <color theme="11"/>
      <name val="Tahoma"/>
      <family val="2"/>
    </font>
    <font>
      <sz val="11"/>
      <color rgb="FF006100"/>
      <name val="Tahoma"/>
      <family val="2"/>
    </font>
    <font>
      <sz val="18"/>
      <color theme="1" tint="-0.24994659260841701"/>
      <name val="Tahoma"/>
      <family val="2"/>
    </font>
    <font>
      <u/>
      <sz val="11"/>
      <color theme="10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theme="1"/>
      <name val="Tahoma"/>
      <family val="2"/>
    </font>
    <font>
      <b/>
      <sz val="11"/>
      <color rgb="FF3F3F3F"/>
      <name val="Tahoma"/>
      <family val="2"/>
    </font>
    <font>
      <sz val="18"/>
      <color theme="3"/>
      <name val="Tahoma"/>
      <family val="2"/>
    </font>
    <font>
      <sz val="11"/>
      <color rgb="FFFF0000"/>
      <name val="Tahoma"/>
      <family val="2"/>
    </font>
    <font>
      <u/>
      <sz val="11"/>
      <color theme="0"/>
      <name val="Tahoma"/>
      <family val="2"/>
    </font>
    <font>
      <sz val="14"/>
      <color theme="1" tint="-0.2499465926084170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/>
      <right/>
      <top style="thick">
        <color theme="6"/>
      </top>
      <bottom/>
      <diagonal/>
    </border>
    <border>
      <left/>
      <right/>
      <top style="thick">
        <color theme="7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/>
      <top/>
      <bottom style="thick">
        <color theme="6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 wrapText="1" readingOrder="2"/>
    </xf>
    <xf numFmtId="0" fontId="10" fillId="0" borderId="1" applyNumberFormat="0" applyFill="0" applyAlignment="0" applyProtection="0">
      <alignment readingOrder="2"/>
    </xf>
    <xf numFmtId="0" fontId="10" fillId="0" borderId="7" applyNumberFormat="0" applyFill="0" applyAlignment="0" applyProtection="0">
      <alignment readingOrder="2"/>
    </xf>
    <xf numFmtId="0" fontId="10" fillId="0" borderId="5" applyNumberFormat="0" applyFill="0" applyAlignment="0" applyProtection="0">
      <alignment readingOrder="2"/>
    </xf>
    <xf numFmtId="0" fontId="10" fillId="0" borderId="6" applyNumberFormat="0" applyFill="0" applyAlignment="0" applyProtection="0">
      <alignment readingOrder="2"/>
    </xf>
    <xf numFmtId="0" fontId="11" fillId="0" borderId="0" applyNumberFormat="0" applyFill="0" applyBorder="0" applyAlignment="0" applyProtection="0">
      <alignment vertical="center" wrapText="1"/>
    </xf>
    <xf numFmtId="165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4" fontId="6" fillId="0" borderId="0">
      <alignment horizontal="left" vertical="center" wrapText="1"/>
    </xf>
    <xf numFmtId="0" fontId="8" fillId="0" borderId="0" applyNumberFormat="0" applyFill="0" applyBorder="0" applyAlignment="0" applyProtection="0">
      <alignment vertical="center" wrapText="1" readingOrder="2"/>
    </xf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3" fillId="3" borderId="0" applyNumberFormat="0" applyBorder="0" applyAlignment="0" applyProtection="0"/>
    <xf numFmtId="0" fontId="14" fillId="4" borderId="0" applyNumberFormat="0" applyBorder="0" applyAlignment="0" applyProtection="0"/>
    <xf numFmtId="0" fontId="12" fillId="5" borderId="8" applyNumberFormat="0" applyAlignment="0" applyProtection="0"/>
    <xf numFmtId="0" fontId="16" fillId="6" borderId="9" applyNumberFormat="0" applyAlignment="0" applyProtection="0"/>
    <xf numFmtId="0" fontId="4" fillId="6" borderId="8" applyNumberFormat="0" applyAlignment="0" applyProtection="0"/>
    <xf numFmtId="0" fontId="13" fillId="0" borderId="10" applyNumberFormat="0" applyFill="0" applyAlignment="0" applyProtection="0"/>
    <xf numFmtId="0" fontId="5" fillId="7" borderId="11" applyNumberFormat="0" applyAlignment="0" applyProtection="0"/>
    <xf numFmtId="0" fontId="18" fillId="0" borderId="0" applyNumberFormat="0" applyFill="0" applyBorder="0" applyAlignment="0" applyProtection="0"/>
    <xf numFmtId="0" fontId="6" fillId="8" borderId="12" applyNumberFormat="0" applyFont="0" applyAlignment="0" applyProtection="0"/>
    <xf numFmtId="0" fontId="7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>
      <alignment vertical="center" wrapText="1" readingOrder="2"/>
    </xf>
    <xf numFmtId="0" fontId="0" fillId="0" borderId="0" xfId="0" applyAlignment="1">
      <alignment horizontal="right" vertical="center" wrapText="1" readingOrder="2"/>
    </xf>
    <xf numFmtId="165" fontId="0" fillId="0" borderId="0" xfId="6" applyFont="1" applyFill="1" applyBorder="1" applyAlignment="1">
      <alignment horizontal="right" vertical="center" readingOrder="2"/>
    </xf>
    <xf numFmtId="10" fontId="0" fillId="0" borderId="0" xfId="8" applyFont="1" applyFill="1" applyBorder="1" applyAlignment="1">
      <alignment horizontal="right" vertical="center" wrapText="1" readingOrder="2"/>
    </xf>
    <xf numFmtId="10" fontId="0" fillId="0" borderId="0" xfId="0" applyNumberFormat="1" applyAlignment="1">
      <alignment horizontal="right" vertical="center" wrapText="1" readingOrder="2"/>
    </xf>
    <xf numFmtId="0" fontId="0" fillId="0" borderId="0" xfId="0" applyAlignment="1">
      <alignment horizontal="right" vertical="center" readingOrder="2"/>
    </xf>
    <xf numFmtId="165" fontId="0" fillId="0" borderId="0" xfId="6" applyFont="1" applyFill="1" applyBorder="1" applyAlignment="1">
      <alignment horizontal="right" vertical="center" wrapText="1" readingOrder="2"/>
    </xf>
    <xf numFmtId="0" fontId="19" fillId="0" borderId="0" xfId="5" applyFont="1" applyAlignment="1">
      <alignment horizontal="right" vertical="center" wrapText="1" readingOrder="2"/>
    </xf>
    <xf numFmtId="0" fontId="20" fillId="0" borderId="1" xfId="1" applyFont="1" applyAlignment="1">
      <alignment horizontal="left" vertical="center" readingOrder="2"/>
    </xf>
    <xf numFmtId="0" fontId="2" fillId="0" borderId="4" xfId="0" applyFont="1" applyBorder="1" applyAlignment="1">
      <alignment horizontal="center" vertical="center" wrapText="1" readingOrder="2"/>
    </xf>
    <xf numFmtId="14" fontId="2" fillId="0" borderId="0" xfId="0" applyNumberFormat="1" applyFont="1" applyAlignment="1">
      <alignment horizontal="right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7" fontId="0" fillId="0" borderId="0" xfId="7" applyFont="1" applyFill="1" applyBorder="1" applyAlignment="1">
      <alignment horizontal="right" vertical="center" wrapText="1" readingOrder="1"/>
    </xf>
    <xf numFmtId="7" fontId="0" fillId="0" borderId="0" xfId="0" applyNumberFormat="1" applyAlignment="1">
      <alignment horizontal="right" vertical="center" wrapText="1" readingOrder="1"/>
    </xf>
    <xf numFmtId="7" fontId="0" fillId="0" borderId="0" xfId="7" applyFont="1" applyAlignment="1">
      <alignment horizontal="right" vertical="center" wrapText="1" readingOrder="1"/>
    </xf>
    <xf numFmtId="14" fontId="6" fillId="0" borderId="0" xfId="9" applyAlignment="1">
      <alignment horizontal="left" vertical="center"/>
    </xf>
    <xf numFmtId="0" fontId="10" fillId="0" borderId="1" xfId="1" applyAlignment="1">
      <alignment horizontal="left" vertical="center" readingOrder="2"/>
    </xf>
    <xf numFmtId="7" fontId="0" fillId="0" borderId="0" xfId="0" applyNumberFormat="1" applyAlignment="1">
      <alignment horizontal="right" vertical="center" wrapText="1" readingOrder="2"/>
    </xf>
    <xf numFmtId="7" fontId="0" fillId="0" borderId="0" xfId="7" applyFont="1" applyBorder="1" applyAlignment="1">
      <alignment horizontal="right" vertical="center" wrapText="1" readingOrder="1"/>
    </xf>
    <xf numFmtId="0" fontId="10" fillId="0" borderId="1" xfId="1" applyAlignment="1">
      <alignment horizontal="right" readingOrder="2"/>
    </xf>
    <xf numFmtId="0" fontId="10" fillId="0" borderId="7" xfId="2" applyAlignment="1">
      <alignment horizontal="right" readingOrder="2"/>
    </xf>
    <xf numFmtId="0" fontId="0" fillId="0" borderId="2" xfId="0" applyBorder="1" applyAlignment="1">
      <alignment horizontal="center" vertical="center" wrapText="1" readingOrder="2"/>
    </xf>
    <xf numFmtId="0" fontId="10" fillId="0" borderId="5" xfId="3" applyAlignment="1">
      <alignment horizontal="right" vertical="top" readingOrder="2"/>
    </xf>
    <xf numFmtId="0" fontId="0" fillId="0" borderId="3" xfId="0" applyBorder="1" applyAlignment="1">
      <alignment horizontal="center" vertical="center" wrapText="1" readingOrder="2"/>
    </xf>
    <xf numFmtId="0" fontId="10" fillId="0" borderId="6" xfId="4" applyAlignment="1">
      <alignment horizontal="right" readingOrder="2"/>
    </xf>
  </cellXfs>
  <cellStyles count="50">
    <cellStyle name="20% - הדגשה1" xfId="27" builtinId="30" customBuiltin="1"/>
    <cellStyle name="20% - הדגשה2" xfId="31" builtinId="34" customBuiltin="1"/>
    <cellStyle name="20% - הדגשה3" xfId="35" builtinId="38" customBuiltin="1"/>
    <cellStyle name="20% - הדגשה4" xfId="39" builtinId="42" customBuiltin="1"/>
    <cellStyle name="20% - הדגשה5" xfId="43" builtinId="46" customBuiltin="1"/>
    <cellStyle name="20% - הדגשה6" xfId="47" builtinId="50" customBuiltin="1"/>
    <cellStyle name="40% - הדגשה1" xfId="28" builtinId="31" customBuiltin="1"/>
    <cellStyle name="40% - הדגשה2" xfId="32" builtinId="35" customBuiltin="1"/>
    <cellStyle name="40% - הדגשה3" xfId="36" builtinId="39" customBuiltin="1"/>
    <cellStyle name="40% - הדגשה4" xfId="40" builtinId="43" customBuiltin="1"/>
    <cellStyle name="40% - הדגשה5" xfId="44" builtinId="47" customBuiltin="1"/>
    <cellStyle name="40% - הדגשה6" xfId="48" builtinId="51" customBuiltin="1"/>
    <cellStyle name="60% - הדגשה1" xfId="29" builtinId="32" customBuiltin="1"/>
    <cellStyle name="60% - הדגשה2" xfId="33" builtinId="36" customBuiltin="1"/>
    <cellStyle name="60% - הדגשה3" xfId="37" builtinId="40" customBuiltin="1"/>
    <cellStyle name="60% - הדגשה4" xfId="41" builtinId="44" customBuiltin="1"/>
    <cellStyle name="60% - הדגשה5" xfId="45" builtinId="48" customBuiltin="1"/>
    <cellStyle name="60% - הדגשה6" xfId="49" builtinId="52" customBuiltin="1"/>
    <cellStyle name="Comma" xfId="6" builtinId="3" customBuiltin="1"/>
    <cellStyle name="Currency" xfId="12" builtinId="4" customBuiltin="1"/>
    <cellStyle name="Normal" xfId="0" builtinId="0" customBuiltin="1"/>
    <cellStyle name="Percent" xfId="8" builtinId="5" customBuiltin="1"/>
    <cellStyle name="הדגשה1" xfId="26" builtinId="29" customBuiltin="1"/>
    <cellStyle name="הדגשה2" xfId="30" builtinId="33" customBuiltin="1"/>
    <cellStyle name="הדגשה3" xfId="34" builtinId="37" customBuiltin="1"/>
    <cellStyle name="הדגשה4" xfId="38" builtinId="41" customBuiltin="1"/>
    <cellStyle name="הדגשה5" xfId="42" builtinId="45" customBuiltin="1"/>
    <cellStyle name="הדגשה6" xfId="46" builtinId="49" customBuiltin="1"/>
    <cellStyle name="היפר-קישור" xfId="5" builtinId="8" customBuiltin="1"/>
    <cellStyle name="היפר-קישור שהופעל" xfId="10" builtinId="9" customBuiltin="1"/>
    <cellStyle name="הערה" xfId="23" builtinId="10" customBuiltin="1"/>
    <cellStyle name="חישוב" xfId="19" builtinId="22" customBuiltin="1"/>
    <cellStyle name="טוב" xfId="14" builtinId="26" customBuiltin="1"/>
    <cellStyle name="טקסט אזהרה" xfId="22" builtinId="11" customBuiltin="1"/>
    <cellStyle name="טקסט הסברי" xfId="24" builtinId="53" customBuiltin="1"/>
    <cellStyle name="כותרת" xfId="13" builtinId="15" customBuiltin="1"/>
    <cellStyle name="כותרת 1" xfId="1" builtinId="16" customBuiltin="1"/>
    <cellStyle name="כותרת 2" xfId="2" builtinId="17" customBuiltin="1"/>
    <cellStyle name="כותרת 3" xfId="3" builtinId="18" customBuiltin="1"/>
    <cellStyle name="כותרת 4" xfId="4" builtinId="19" customBuiltin="1"/>
    <cellStyle name="מטבע [0]" xfId="7" builtinId="7" customBuiltin="1"/>
    <cellStyle name="ניטראלי" xfId="16" builtinId="28" customBuiltin="1"/>
    <cellStyle name="סה&quot;כ" xfId="25" builtinId="25" customBuiltin="1"/>
    <cellStyle name="פלט" xfId="18" builtinId="21" customBuiltin="1"/>
    <cellStyle name="פסיק [0]" xfId="11" builtinId="6" customBuiltin="1"/>
    <cellStyle name="קלט" xfId="17" builtinId="20" customBuiltin="1"/>
    <cellStyle name="רע" xfId="15" builtinId="27" customBuiltin="1"/>
    <cellStyle name="תא מסומן" xfId="21" builtinId="23" customBuiltin="1"/>
    <cellStyle name="תא מקושר" xfId="20" builtinId="24" customBuiltin="1"/>
    <cellStyle name="תאריך" xfId="9" xr:uid="{00000000-0005-0000-0000-000002000000}"/>
  </cellStyles>
  <dxfs count="1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1" justifyLastLine="0" shrinkToFit="0" readingOrder="1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0" formatCode="General"/>
      <alignment horizontal="right" vertical="center" textRotation="0" wrapText="1" indent="0" justifyLastLine="0" shrinkToFit="0" readingOrder="1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0" formatCode="General"/>
      <alignment horizontal="right" vertical="center" textRotation="0" wrapText="0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0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</dxf>
    <dxf>
      <font>
        <strike val="0"/>
        <outline val="0"/>
        <shadow val="0"/>
        <vertAlign val="baseline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0" formatCode="General"/>
      <alignment horizontal="right" vertical="center" textRotation="0" wrapText="1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0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</dxf>
    <dxf>
      <font>
        <strike val="0"/>
        <outline val="0"/>
        <shadow val="0"/>
        <vertAlign val="baseline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numFmt numFmtId="11" formatCode="&quot;₪&quot;\ #,##0.00;&quot;₪&quot;\ \-#,##0.0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0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</dxf>
    <dxf>
      <font>
        <strike val="0"/>
        <outline val="0"/>
        <shadow val="0"/>
        <vertAlign val="baseline"/>
        <name val="Tahoma"/>
        <family val="2"/>
        <scheme val="none"/>
      </font>
    </dxf>
    <dxf>
      <font>
        <strike val="0"/>
        <outline val="0"/>
        <shadow val="0"/>
        <vertAlign val="baseline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numFmt numFmtId="11" formatCode="&quot;₪&quot;\ #,##0.00;&quot;₪&quot;\ \-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name val="Tahoma"/>
        <family val="2"/>
        <scheme val="none"/>
      </font>
      <alignment horizontal="right" vertical="center" textRotation="0" wrapText="0" indent="0" justifyLastLine="0" shrinkToFit="0" readingOrder="2"/>
    </dxf>
    <dxf>
      <font>
        <strike val="0"/>
        <outline val="0"/>
        <shadow val="0"/>
        <vertAlign val="baseline"/>
        <name val="Tahoma"/>
        <family val="2"/>
        <scheme val="none"/>
      </font>
    </dxf>
    <dxf>
      <font>
        <strike val="0"/>
        <outline val="0"/>
        <shadow val="0"/>
        <vertAlign val="baseline"/>
        <name val="Tahoma"/>
        <family val="2"/>
        <scheme val="none"/>
      </font>
    </dxf>
    <dxf>
      <font>
        <strike val="0"/>
        <outline val="0"/>
        <shadow val="0"/>
        <vertAlign val="baseline"/>
        <name val="Tahoma"/>
        <family val="2"/>
        <scheme val="none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border>
        <left style="thin">
          <color theme="9"/>
        </left>
      </border>
    </dxf>
    <dxf>
      <border>
        <left style="thin">
          <color theme="9"/>
        </left>
      </border>
    </dxf>
    <dxf>
      <border>
        <top style="thin">
          <color theme="9"/>
        </top>
      </border>
    </dxf>
    <dxf>
      <border>
        <top style="thin">
          <color theme="9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 tint="-0.24994659260841701"/>
        </patternFill>
      </fill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>
        <left style="thin">
          <color theme="5"/>
        </left>
      </border>
    </dxf>
    <dxf>
      <fill>
        <patternFill patternType="none">
          <bgColor auto="1"/>
        </patternFill>
      </fill>
      <border>
        <left style="thin">
          <color theme="5"/>
        </left>
      </border>
    </dxf>
    <dxf>
      <border>
        <top style="thin">
          <color theme="5"/>
        </top>
      </border>
    </dxf>
    <dxf>
      <fill>
        <patternFill>
          <bgColor theme="5" tint="0.79998168889431442"/>
        </patternFill>
      </fill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b/>
        <color theme="0"/>
      </font>
      <fill>
        <patternFill patternType="solid">
          <fgColor theme="5"/>
          <bgColor theme="5" tint="-0.499984740745262"/>
        </patternFill>
      </fill>
    </dxf>
    <dxf>
      <font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/>
        <i val="0"/>
        <color theme="1"/>
        <name val="Tahoma"/>
        <family val="2"/>
      </font>
      <border>
        <bottom style="thin">
          <color theme="7" tint="-0.499984740745262"/>
        </bottom>
        <vertical/>
        <horizontal/>
      </border>
    </dxf>
    <dxf>
      <font>
        <color theme="1"/>
        <name val="Tahoma"/>
        <family val="2"/>
      </font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/>
        <horizontal/>
      </border>
    </dxf>
    <dxf>
      <font>
        <b/>
        <i val="0"/>
        <color theme="1"/>
        <name val="Tahoma"/>
        <family val="2"/>
      </font>
      <border>
        <bottom style="thin">
          <color theme="4"/>
        </bottom>
        <vertical/>
        <horizontal/>
      </border>
    </dxf>
    <dxf>
      <font>
        <color theme="1"/>
        <name val="Tahoma"/>
        <family val="2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theme="1"/>
        <name val="Tahoma"/>
        <family val="2"/>
      </font>
      <border>
        <bottom style="thin">
          <color theme="5" tint="-0.499984740745262"/>
        </bottom>
        <vertical/>
        <horizontal/>
      </border>
    </dxf>
    <dxf>
      <font>
        <sz val="11"/>
        <color theme="1"/>
        <name val="Tahoma"/>
        <family val="2"/>
        <scheme val="none"/>
      </font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b/>
        <i val="0"/>
        <color theme="1"/>
        <name val="Tahoma"/>
        <family val="2"/>
      </font>
      <border>
        <bottom style="thin">
          <color theme="6" tint="-0.499984740745262"/>
        </bottom>
        <vertical/>
        <horizontal/>
      </border>
    </dxf>
    <dxf>
      <font>
        <color theme="1"/>
        <name val="Tahoma"/>
        <family val="2"/>
      </font>
      <border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  <vertical/>
        <horizontal/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 tint="-0.499984740745262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</dxfs>
  <tableStyles count="8" defaultTableStyle="TableStyleMedium2" defaultPivotStyle="PivotStyleLight16">
    <tableStyle name="הוצאות מפורטות" pivot="0" count="7" xr9:uid="{00000000-0011-0000-FFFF-FFFF01000000}">
      <tableStyleElement type="wholeTable" dxfId="133"/>
      <tableStyleElement type="headerRow" dxfId="132"/>
      <tableStyleElement type="totalRow" dxfId="131"/>
      <tableStyleElement type="firstColumn" dxfId="130"/>
      <tableStyleElement type="lastColumn" dxfId="129"/>
      <tableStyleElement type="firstRowStripe" dxfId="128"/>
      <tableStyleElement type="firstColumnStripe" dxfId="127"/>
    </tableStyle>
    <tableStyle name="כלי פריסה של הוצאות מפורטות" pivot="0" table="0" count="10" xr9:uid="{00000000-0011-0000-FFFF-FFFF04000000}">
      <tableStyleElement type="wholeTable" dxfId="126"/>
      <tableStyleElement type="headerRow" dxfId="125"/>
    </tableStyle>
    <tableStyle name="כלי פריסה של סיכום הוצאות חודשיות" pivot="0" table="0" count="10" xr9:uid="{00000000-0011-0000-FFFF-FFFF05000000}">
      <tableStyleElement type="wholeTable" dxfId="124"/>
      <tableStyleElement type="headerRow" dxfId="123"/>
    </tableStyle>
    <tableStyle name="כלי פריסה של צדקה וחסויות" pivot="0" table="0" count="10" xr9:uid="{00000000-0011-0000-FFFF-FFFF03000000}">
      <tableStyleElement type="wholeTable" dxfId="122"/>
      <tableStyleElement type="headerRow" dxfId="121"/>
    </tableStyle>
    <tableStyle name="סגנון_כלי_פריסה_כהה4 2" pivot="0" table="0" count="10" xr9:uid="{00000000-0011-0000-FFFF-FFFF06000000}">
      <tableStyleElement type="wholeTable" dxfId="120"/>
      <tableStyleElement type="headerRow" dxfId="119"/>
    </tableStyle>
    <tableStyle name="סיכום הוצאות חודשיות" pivot="0" count="9" xr9:uid="{00000000-0011-0000-FFFF-FFFF02000000}">
      <tableStyleElement type="wholeTable" dxfId="118"/>
      <tableStyleElement type="headerRow" dxfId="117"/>
      <tableStyleElement type="totalRow" dxfId="116"/>
      <tableStyleElement type="firstColumn" dxfId="115"/>
      <tableStyleElement type="lastColumn" dxfId="114"/>
      <tableStyleElement type="firstRowStripe" dxfId="113"/>
      <tableStyleElement type="secondRowStripe" dxfId="112"/>
      <tableStyleElement type="firstColumnStripe" dxfId="111"/>
      <tableStyleElement type="secondColumnStripe" dxfId="110"/>
    </tableStyle>
    <tableStyle name="סיכום תקציב מתחילת השנה עד היום" pivot="0" count="9" xr9:uid="{00000000-0011-0000-FFFF-FFFF07000000}">
      <tableStyleElement type="wholeTable" dxfId="109"/>
      <tableStyleElement type="headerRow" dxfId="108"/>
      <tableStyleElement type="totalRow" dxfId="107"/>
      <tableStyleElement type="firstColumn" dxfId="106"/>
      <tableStyleElement type="lastColumn" dxfId="105"/>
      <tableStyleElement type="firstRowStripe" dxfId="104"/>
      <tableStyleElement type="secondRowStripe" dxfId="103"/>
      <tableStyleElement type="firstColumnStripe" dxfId="102"/>
      <tableStyleElement type="secondColumnStripe" dxfId="101"/>
    </tableStyle>
    <tableStyle name="צדקה וחסויות" pivot="0" count="7" xr9:uid="{00000000-0011-0000-FFFF-FFFF00000000}">
      <tableStyleElement type="wholeTable" dxfId="100"/>
      <tableStyleElement type="headerRow" dxfId="99"/>
      <tableStyleElement type="totalRow" dxfId="98"/>
      <tableStyleElement type="firstColumn" dxfId="97"/>
      <tableStyleElement type="lastColumn" dxfId="96"/>
      <tableStyleElement type="firstRowStripe" dxfId="95"/>
      <tableStyleElement type="firstColumnStripe" dxfId="94"/>
    </tableStyle>
  </tableStyles>
  <extLst>
    <ext xmlns:x14="http://schemas.microsoft.com/office/spreadsheetml/2009/9/main" uri="{46F421CA-312F-682f-3DD2-61675219B42D}">
      <x14:dxfs count="32"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7" tint="-0.249977111117893"/>
            <name val="Tahoma"/>
            <family val="2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theme="7" tint="0.59999389629810485"/>
            </left>
            <right style="thin">
              <color theme="7" tint="0.59999389629810485"/>
            </right>
            <top style="thin">
              <color theme="7" tint="0.59999389629810485"/>
            </top>
            <bottom style="thin">
              <color theme="7" tint="0.59999389629810485"/>
            </bottom>
            <vertical/>
            <horizontal/>
          </border>
        </dxf>
        <dxf>
          <font>
            <color theme="0"/>
            <name val="Tahoma"/>
            <family val="2"/>
          </font>
          <fill>
            <patternFill patternType="solid">
              <fgColor theme="7"/>
              <bgColor theme="7" tint="-0.499984740745262"/>
            </patternFill>
          </fill>
          <border>
            <left style="thin">
              <color theme="7" tint="-0.499984740745262"/>
            </left>
            <right style="thin">
              <color theme="7" tint="-0.499984740745262"/>
            </right>
            <top style="thin">
              <color theme="7" tint="-0.499984740745262"/>
            </top>
            <bottom style="thin">
              <color theme="7" tint="-0.499984740745262"/>
            </bottom>
            <vertical/>
            <horizontal/>
          </border>
        </dxf>
        <dxf>
          <font>
            <color rgb="FF959595"/>
            <name val="Tahoma"/>
            <family val="2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  <name val="Tahoma"/>
            <family val="2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  <name val="Tahoma"/>
            <family val="2"/>
          </font>
          <fill>
            <patternFill patternType="solid">
              <fgColor theme="4"/>
              <bgColor theme="4" tint="-0.49998474074526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  <name val="Tahoma"/>
            <family val="2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  <name val="Tahoma"/>
            <family val="2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  <name val="Tahoma"/>
            <family val="2"/>
          </font>
          <fill>
            <patternFill patternType="solid">
              <fgColor theme="5"/>
              <bgColor theme="5" tint="-0.499984740745262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  <name val="Tahoma"/>
            <family val="2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6" tint="-0.249977111117893"/>
            <name val="Tahoma"/>
            <family val="2"/>
          </font>
          <fill>
            <patternFill patternType="solid">
              <fgColor theme="6" tint="0.59999389629810485"/>
              <bgColor theme="6" tint="0.59999389629810485"/>
            </patternFill>
          </fill>
          <border>
            <left style="thin">
              <color theme="6" tint="0.59999389629810485"/>
            </left>
            <right style="thin">
              <color theme="6" tint="0.59999389629810485"/>
            </right>
            <top style="thin">
              <color theme="6" tint="0.59999389629810485"/>
            </top>
            <bottom style="thin">
              <color theme="6" tint="0.59999389629810485"/>
            </bottom>
            <vertical/>
            <horizontal/>
          </border>
        </dxf>
        <dxf>
          <font>
            <color theme="0"/>
            <name val="Tahoma"/>
            <family val="2"/>
          </font>
          <fill>
            <patternFill patternType="solid">
              <fgColor theme="6"/>
              <bgColor theme="6" tint="-0.499984740745262"/>
            </patternFill>
          </fill>
          <border>
            <left style="thin">
              <color theme="6" tint="-0.499984740745262"/>
            </left>
            <right style="thin">
              <color theme="6" tint="-0.499984740745262"/>
            </right>
            <top style="thin">
              <color theme="6" tint="-0.499984740745262"/>
            </top>
            <bottom style="thin">
              <color theme="6" tint="-0.499984740745262"/>
            </bottom>
            <vertical/>
            <horizontal/>
          </border>
        </dxf>
        <dxf>
          <font>
            <color rgb="FF959595"/>
            <name val="Tahoma"/>
            <family val="2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  <name val="Tahoma"/>
            <family val="2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כלי פריסה של הוצאות מפורטות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כלי פריסה של סיכום הוצאות חודשיות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כלי פריסה של צדקה וחסויות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סגנון_כלי_פריסה_כהה4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tyles" Target="styles.xml"/><Relationship Id="rId5" Type="http://schemas.microsoft.com/office/2007/relationships/slicerCache" Target="slicerCaches/slicerCache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505;&#1497;&#1499;&#1493;&#1501; &#1492;&#1493;&#1510;&#1488;&#1493;&#1514; &#1495;&#1493;&#1491;&#1513;&#1497;&#1493;&#151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&#1505;&#1497;&#1499;&#1493;&#1501; &#1514;&#1511;&#1510;&#1497;&#1489; &#1502;&#1514;&#1495;&#1497;&#1500;&#1514; &#1492;&#1513;&#1504;&#1492; &#1506;&#1491; &#1492;&#1497;&#1493;&#1501;'!A1"/><Relationship Id="rId1" Type="http://schemas.openxmlformats.org/officeDocument/2006/relationships/hyperlink" Target="#'&#1492;&#1493;&#1510;&#1488;&#1493;&#1514; &#1502;&#1508;&#1493;&#1512;&#1496;&#1493;&#1514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1505;&#1497;&#1499;&#1493;&#1501; &#1492;&#1493;&#1510;&#1488;&#1493;&#1514; &#1495;&#1493;&#1491;&#1513;&#1497;&#1493;&#1514;'!A1"/><Relationship Id="rId1" Type="http://schemas.openxmlformats.org/officeDocument/2006/relationships/hyperlink" Target="#'&#1510;&#1491;&#1511;&#1492; &#1493;&#1495;&#1505;&#1493;&#1497;&#1493;&#1514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1492;&#1493;&#1510;&#1488;&#1493;&#1514; &#1502;&#1508;&#1493;&#1512;&#1496;&#1493;&#1514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186975</xdr:colOff>
      <xdr:row>0</xdr:row>
      <xdr:rowOff>0</xdr:rowOff>
    </xdr:from>
    <xdr:to>
      <xdr:col>1</xdr:col>
      <xdr:colOff>742950</xdr:colOff>
      <xdr:row>1</xdr:row>
      <xdr:rowOff>19050</xdr:rowOff>
    </xdr:to>
    <xdr:sp macro="" textlink="">
      <xdr:nvSpPr>
        <xdr:cNvPr id="2" name="חץ ימינה 1" descr="לחצן ניווט ימני">
          <a:hlinkClick xmlns:r="http://schemas.openxmlformats.org/officeDocument/2006/relationships" r:id="rId1" tooltip="בחר כדי לנווט לגליון העבודה 'סיכום הוצאות חודשיות'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11238004575" y="0"/>
          <a:ext cx="756000" cy="209550"/>
        </a:xfrm>
        <a:prstGeom prst="rightArrow">
          <a:avLst>
            <a:gd name="adj1" fmla="val 100000"/>
            <a:gd name="adj2" fmla="val 59091"/>
          </a:avLst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" sz="1100">
              <a:solidFill>
                <a:schemeClr val="bg1"/>
              </a:solidFill>
              <a:latin typeface="Tahoma" panose="020B0604030504040204" pitchFamily="34" charset="0"/>
              <a:cs typeface="Tahoma" panose="020B0604030504040204" pitchFamily="34" charset="0"/>
            </a:rPr>
            <a:t>הבא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</xdr:row>
      <xdr:rowOff>19051</xdr:rowOff>
    </xdr:from>
    <xdr:to>
      <xdr:col>16</xdr:col>
      <xdr:colOff>666749</xdr:colOff>
      <xdr:row>3</xdr:row>
      <xdr:rowOff>441326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כותרת חשבון" descr="סנן את סיכום ההוצאות החודשיות לפי השדה 'כותרת חשבון'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כותרת חשבו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24507651" y="523876"/>
              <a:ext cx="15573374" cy="889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אינם נתמכים בגירסה זו של Excel.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910875</xdr:colOff>
      <xdr:row>0</xdr:row>
      <xdr:rowOff>0</xdr:rowOff>
    </xdr:from>
    <xdr:to>
      <xdr:col>2</xdr:col>
      <xdr:colOff>733425</xdr:colOff>
      <xdr:row>1</xdr:row>
      <xdr:rowOff>19050</xdr:rowOff>
    </xdr:to>
    <xdr:sp macro="" textlink="">
      <xdr:nvSpPr>
        <xdr:cNvPr id="4" name="חץ ימינה 3" descr="לחצן ניווט ימני">
          <a:hlinkClick xmlns:r="http://schemas.openxmlformats.org/officeDocument/2006/relationships" r:id="rId1" tooltip="בחר כדי לנווט לגליון העבודה 'הוצאות מפורטות'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11238395100" y="0"/>
          <a:ext cx="756000" cy="209550"/>
        </a:xfrm>
        <a:prstGeom prst="rightArrow">
          <a:avLst>
            <a:gd name="adj1" fmla="val 100000"/>
            <a:gd name="adj2" fmla="val 59091"/>
          </a:avLst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" sz="1100">
              <a:solidFill>
                <a:schemeClr val="bg1"/>
              </a:solidFill>
              <a:latin typeface="Tahoma" panose="020B0604030504040204" pitchFamily="34" charset="0"/>
              <a:cs typeface="Tahoma" panose="020B0604030504040204" pitchFamily="34" charset="0"/>
            </a:rPr>
            <a:t>הבא</a:t>
          </a:r>
        </a:p>
      </xdr:txBody>
    </xdr:sp>
    <xdr:clientData fPrintsWithSheet="0"/>
  </xdr:twoCellAnchor>
  <xdr:twoCellAnchor editAs="oneCell">
    <xdr:from>
      <xdr:col>1</xdr:col>
      <xdr:colOff>159975</xdr:colOff>
      <xdr:row>0</xdr:row>
      <xdr:rowOff>0</xdr:rowOff>
    </xdr:from>
    <xdr:to>
      <xdr:col>1</xdr:col>
      <xdr:colOff>915975</xdr:colOff>
      <xdr:row>1</xdr:row>
      <xdr:rowOff>19050</xdr:rowOff>
    </xdr:to>
    <xdr:sp macro="" textlink="">
      <xdr:nvSpPr>
        <xdr:cNvPr id="5" name="חץ שמאלה 4" descr="לחצן ניווט שמאלי">
          <a:hlinkClick xmlns:r="http://schemas.openxmlformats.org/officeDocument/2006/relationships" r:id="rId2" tooltip="בחר כדי לנווט לגליון העבודה 'סיכום תקציב מתחילת השנה עד היום'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11239146000" y="0"/>
          <a:ext cx="756000" cy="209550"/>
        </a:xfrm>
        <a:prstGeom prst="leftArrow">
          <a:avLst>
            <a:gd name="adj1" fmla="val 100000"/>
            <a:gd name="adj2" fmla="val 50000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" sz="1100">
              <a:solidFill>
                <a:schemeClr val="bg1"/>
              </a:solidFill>
              <a:latin typeface="Tahoma" panose="020B0604030504040204" pitchFamily="34" charset="0"/>
              <a:cs typeface="Tahoma" panose="020B0604030504040204" pitchFamily="34" charset="0"/>
            </a:rPr>
            <a:t>הקודם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2</xdr:row>
      <xdr:rowOff>19050</xdr:rowOff>
    </xdr:from>
    <xdr:to>
      <xdr:col>9</xdr:col>
      <xdr:colOff>1152525</xdr:colOff>
      <xdr:row>2</xdr:row>
      <xdr:rowOff>904875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מקבל התשלום" descr="סינון הוצאות מפורטות לפי השדה 'מקבל התשלום'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מקבל התשלום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05473" y="523875"/>
              <a:ext cx="5362577" cy="885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 rtlCol="true"/>
            <a:lstStyle/>
            <a:p>
              <a:pPr rtl="true"/>
              <a:r>
                <a:rPr lang="he" sz="1100"/>
                <a:t>צורה זו מייצגת כלי פריסה של טבלה. כלי פריסה של טבלה נתמכים ב- Excel ואילך.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190497</xdr:colOff>
      <xdr:row>2</xdr:row>
      <xdr:rowOff>19050</xdr:rowOff>
    </xdr:from>
    <xdr:to>
      <xdr:col>5</xdr:col>
      <xdr:colOff>1152525</xdr:colOff>
      <xdr:row>2</xdr:row>
      <xdr:rowOff>904875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7" name="בקשה מאת" descr="סינון הוצאות מפורטות לפי השדה 'בקשה מאת'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בקשה מאת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35575700" y="523875"/>
              <a:ext cx="6096003" cy="885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אינם נתמכים בגירסה זו של Excel.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920400</xdr:colOff>
      <xdr:row>0</xdr:row>
      <xdr:rowOff>0</xdr:rowOff>
    </xdr:from>
    <xdr:to>
      <xdr:col>2</xdr:col>
      <xdr:colOff>742950</xdr:colOff>
      <xdr:row>1</xdr:row>
      <xdr:rowOff>19050</xdr:rowOff>
    </xdr:to>
    <xdr:sp macro="" textlink="">
      <xdr:nvSpPr>
        <xdr:cNvPr id="8" name="חץ ימינה 7" descr="לחצן ניווט ימני">
          <a:hlinkClick xmlns:r="http://schemas.openxmlformats.org/officeDocument/2006/relationships" r:id="rId1" tooltip="בחר כדי לנווט לגליון העבודה 'צדקה וחסויות'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11239985775" y="0"/>
          <a:ext cx="756000" cy="209550"/>
        </a:xfrm>
        <a:prstGeom prst="rightArrow">
          <a:avLst>
            <a:gd name="adj1" fmla="val 100000"/>
            <a:gd name="adj2" fmla="val 59091"/>
          </a:avLst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" sz="1100">
              <a:solidFill>
                <a:schemeClr val="bg1"/>
              </a:solidFill>
              <a:latin typeface="Tahoma" panose="020B0604030504040204" pitchFamily="34" charset="0"/>
              <a:cs typeface="Tahoma" panose="020B0604030504040204" pitchFamily="34" charset="0"/>
            </a:rPr>
            <a:t>הבא</a:t>
          </a:r>
        </a:p>
      </xdr:txBody>
    </xdr:sp>
    <xdr:clientData fPrintsWithSheet="0"/>
  </xdr:twoCellAnchor>
  <xdr:twoCellAnchor editAs="oneCell">
    <xdr:from>
      <xdr:col>1</xdr:col>
      <xdr:colOff>167925</xdr:colOff>
      <xdr:row>0</xdr:row>
      <xdr:rowOff>0</xdr:rowOff>
    </xdr:from>
    <xdr:to>
      <xdr:col>1</xdr:col>
      <xdr:colOff>923925</xdr:colOff>
      <xdr:row>1</xdr:row>
      <xdr:rowOff>19050</xdr:rowOff>
    </xdr:to>
    <xdr:sp macro="" textlink="">
      <xdr:nvSpPr>
        <xdr:cNvPr id="9" name="חץ שמאלה 8" descr="לחצן ניווט שמאלי">
          <a:hlinkClick xmlns:r="http://schemas.openxmlformats.org/officeDocument/2006/relationships" r:id="rId2" tooltip="בחר כדי לנווט לגליון העבודה 'סיכום הוצאות חודשיות'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 flipH="1">
          <a:off x="11240738250" y="0"/>
          <a:ext cx="756000" cy="209550"/>
        </a:xfrm>
        <a:prstGeom prst="leftArrow">
          <a:avLst>
            <a:gd name="adj1" fmla="val 100000"/>
            <a:gd name="adj2" fmla="val 50000"/>
          </a:avLst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" sz="1100">
              <a:solidFill>
                <a:schemeClr val="bg1"/>
              </a:solidFill>
              <a:latin typeface="Tahoma" panose="020B0604030504040204" pitchFamily="34" charset="0"/>
              <a:cs typeface="Tahoma" panose="020B0604030504040204" pitchFamily="34" charset="0"/>
            </a:rPr>
            <a:t>הקודם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190498</xdr:colOff>
      <xdr:row>2</xdr:row>
      <xdr:rowOff>19050</xdr:rowOff>
    </xdr:from>
    <xdr:to>
      <xdr:col>5</xdr:col>
      <xdr:colOff>1304924</xdr:colOff>
      <xdr:row>2</xdr:row>
      <xdr:rowOff>904875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בקשה מאת 1" descr="סנן פריטי צדקה וחסויות לפי השדה 'בקשה מאת'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בקשה מאת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36109101" y="523875"/>
              <a:ext cx="7115176" cy="885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אינם נתמכים בגירסה זו של Excel.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9523</xdr:colOff>
      <xdr:row>2</xdr:row>
      <xdr:rowOff>19050</xdr:rowOff>
    </xdr:from>
    <xdr:to>
      <xdr:col>11</xdr:col>
      <xdr:colOff>866774</xdr:colOff>
      <xdr:row>2</xdr:row>
      <xdr:rowOff>904875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מקבל התשלום 1" descr="סנן פריטי צדקה וחסויות לפי השדה 'מקבל התשלום'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מקבל התשלום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48424" y="523875"/>
              <a:ext cx="7181851" cy="885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 rtlCol="true"/>
            <a:lstStyle/>
            <a:p>
              <a:pPr rtl="true"/>
              <a:r>
                <a:rPr lang="he" sz="1100"/>
                <a:t>צורה זו מייצגת כלי פריסה של טבלה. כלי פריסה של טבלה נתמכים ב- Excel ואילך.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158400</xdr:colOff>
      <xdr:row>0</xdr:row>
      <xdr:rowOff>0</xdr:rowOff>
    </xdr:from>
    <xdr:to>
      <xdr:col>1</xdr:col>
      <xdr:colOff>914400</xdr:colOff>
      <xdr:row>1</xdr:row>
      <xdr:rowOff>19050</xdr:rowOff>
    </xdr:to>
    <xdr:sp macro="" textlink="">
      <xdr:nvSpPr>
        <xdr:cNvPr id="7" name="חץ שמאלה 6" descr="לחצן ניווט שמאלי">
          <a:hlinkClick xmlns:r="http://schemas.openxmlformats.org/officeDocument/2006/relationships" r:id="rId1" tooltip="בחר כדי לנווט לגליון העבודה 'הוצאות מפורטות'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 flipH="1">
          <a:off x="11242300350" y="0"/>
          <a:ext cx="756000" cy="209550"/>
        </a:xfrm>
        <a:prstGeom prst="leftArrow">
          <a:avLst>
            <a:gd name="adj1" fmla="val 100000"/>
            <a:gd name="adj2" fmla="val 50000"/>
          </a:avLst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" sz="1100">
              <a:solidFill>
                <a:schemeClr val="bg1"/>
              </a:solidFill>
              <a:latin typeface="Tahoma" panose="020B0604030504040204" pitchFamily="34" charset="0"/>
              <a:cs typeface="Tahoma" panose="020B0604030504040204" pitchFamily="34" charset="0"/>
            </a:rPr>
            <a:t>הקודם</a:t>
          </a:r>
        </a:p>
      </xdr:txBody>
    </xdr:sp>
    <xdr:clientData fPrintsWithSheet="0"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כלי_פריסה_מקבל_התשלום" xr10:uid="{00000000-0013-0000-FFFF-FFFF01000000}" sourceName="מקבל התשלום">
  <extLst>
    <x:ext xmlns:x15="http://schemas.microsoft.com/office/spreadsheetml/2010/11/main" uri="{2F2917AC-EB37-4324-AD4E-5DD8C200BD13}">
      <x15:tableSlicerCache tableId="2" column="6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כלי_פריסה_בקשה_מאת" xr10:uid="{00000000-0013-0000-FFFF-FFFF02000000}" sourceName="בקשה מאת">
  <extLst>
    <x:ext xmlns:x15="http://schemas.microsoft.com/office/spreadsheetml/2010/11/main" uri="{2F2917AC-EB37-4324-AD4E-5DD8C200BD13}">
      <x15:tableSlicerCache tableId="2" column="4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כלי_פריסה_בקשה_מאת1" xr10:uid="{00000000-0013-0000-FFFF-FFFF03000000}" sourceName="בקשה מאת">
  <extLst>
    <x:ext xmlns:x15="http://schemas.microsoft.com/office/spreadsheetml/2010/11/main" uri="{2F2917AC-EB37-4324-AD4E-5DD8C200BD13}">
      <x15:tableSlicerCache tableId="3" column="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כלי_פריסה_מקבל_התשלום1" xr10:uid="{00000000-0013-0000-FFFF-FFFF04000000}" sourceName="מקבל התשלום">
  <extLst>
    <x:ext xmlns:x15="http://schemas.microsoft.com/office/spreadsheetml/2010/11/main" uri="{2F2917AC-EB37-4324-AD4E-5DD8C200BD13}">
      <x15:tableSlicerCache tableId="3" column="6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כלי_פריסה_כותרת_חשבון" xr10:uid="{00000000-0013-0000-FFFF-FFFF05000000}" sourceName="שם חשבון">
  <extLst>
    <x:ext xmlns:x15="http://schemas.microsoft.com/office/spreadsheetml/2010/11/main" uri="{2F2917AC-EB37-4324-AD4E-5DD8C200BD13}">
      <x15:tableSlicerCache tableId="4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כותרת חשבון" xr10:uid="{00000000-0014-0000-FFFF-FFFF01000000}" cache="כלי_פריסה_כותרת_חשבון" caption="כותרת חשבון" columnCount="7" style="כלי פריסה של סיכום הוצאות חודשיות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מקבל התשלום" xr10:uid="{00000000-0014-0000-FFFF-FFFF02000000}" cache="כלי_פריסה_מקבל_התשלום" caption="מקבל התשלום" columnCount="3" style="כלי פריסה של הוצאות מפורטות" rowHeight="225425"/>
  <slicer name="בקשה מאת" xr10:uid="{00000000-0014-0000-FFFF-FFFF03000000}" cache="כלי_פריסה_בקשה_מאת" caption="בקשה מאת" columnCount="3" style="כלי פריסה של הוצאות מפורטות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בקשה מאת 1" xr10:uid="{00000000-0014-0000-FFFF-FFFF04000000}" cache="כלי_פריסה_בקשה_מאת1" caption="בקשה מאת" columnCount="3" style="כלי פריסה של צדקה וחסויות" rowHeight="225425"/>
  <slicer name="מקבל התשלום 1" xr10:uid="{00000000-0014-0000-FFFF-FFFF05000000}" cache="כלי_פריסה_מקבל_התשלום1" caption="מקבל התשלום" columnCount="3" style="כלי פריסה של צדקה וחסויות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טבלה_מתחילת_השנה_עד_היום" displayName="טבלה_מתחילת_השנה_עד_היום" ref="B4:G17" totalsRowCount="1" headerRowDxfId="93" dataDxfId="92" totalsRowDxfId="91">
  <autoFilter ref="B4:G1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קוד בספר ראשי" totalsRowLabel="סה&quot;כ" dataDxfId="90" totalsRowDxfId="89" dataCellStyle="Comma"/>
    <tableColumn id="2" xr3:uid="{00000000-0010-0000-0000-000002000000}" name="כותרת חשבון" dataDxfId="88" totalsRowDxfId="87"/>
    <tableColumn id="3" xr3:uid="{00000000-0010-0000-0000-000003000000}" name="בפועל" totalsRowFunction="sum" dataDxfId="86" totalsRowDxfId="85" dataCellStyle="מטבע [0]">
      <calculatedColumnFormula>SUMIF(סיכום_הוצאות_חודשיות[קוד בספר ראשי],טבלה_מתחילת_השנה_עד_היום[[#This Row],[קוד בספר ראשי]],סיכום_הוצאות_חודשיות[סה"כ])</calculatedColumnFormula>
    </tableColumn>
    <tableColumn id="4" xr3:uid="{00000000-0010-0000-0000-000004000000}" name="תקציב" totalsRowFunction="sum" dataDxfId="84" totalsRowDxfId="83" dataCellStyle="מטבע [0]"/>
    <tableColumn id="5" xr3:uid="{00000000-0010-0000-0000-000005000000}" name="סכום שנותר" totalsRowFunction="sum" dataDxfId="82" totalsRowDxfId="81" dataCellStyle="מטבע [0]">
      <calculatedColumnFormula>IF(טבלה_מתחילת_השנה_עד_היום[[#This Row],[תקציב]]="","",טבלה_מתחילת_השנה_עד_היום[[#This Row],[תקציב]]-טבלה_מתחילת_השנה_עד_היום[[#This Row],[בפועל]])</calculatedColumnFormula>
    </tableColumn>
    <tableColumn id="6" xr3:uid="{00000000-0010-0000-0000-000006000000}" name="אחוזים שנותרו" totalsRowFunction="custom" dataDxfId="80" totalsRowDxfId="79" dataCellStyle="Percent">
      <calculatedColumnFormula>IFERROR(טבלה_מתחילת_השנה_עד_היום[[#This Row],[סכום שנותר]]/טבלה_מתחילת_השנה_עד_היום[[#This Row],[תקציב]],"")</calculatedColumnFormula>
      <totalsRowFormula>טבלה_מתחילת_השנה_עד_היום[[#Totals],[סכום שנותר]]/טבלה_מתחילת_השנה_עד_היום[[#Totals],[תקציב]]</totalsRowFormula>
    </tableColumn>
  </tableColumns>
  <tableStyleInfo name="סיכום תקציב מתחילת השנה עד היום" showFirstColumn="0" showLastColumn="0" showRowStripes="1" showColumnStripes="0"/>
  <extLst>
    <ext xmlns:x14="http://schemas.microsoft.com/office/spreadsheetml/2009/9/main" uri="{504A1905-F514-4f6f-8877-14C23A59335A}">
      <x14:table altTextSummary="הזן קוד ספר ראשי, כותרת חשבון ותקציב בטבלה זו. הסכום בפועל וערכים ואחוזים נותרים יחושבו באופן אוטומטי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סיכום_הוצאות_חודשיות" displayName="סיכום_הוצאות_חודשיות" ref="B5:Q18" totalsRowCount="1" headerRowDxfId="78" dataDxfId="77" totalsRowDxfId="76">
  <autoFilter ref="B5:Q1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6">
    <tableColumn id="1" xr3:uid="{00000000-0010-0000-0100-000001000000}" name="קוד בספר ראשי" totalsRowLabel="סה&quot;כ" dataDxfId="75" totalsRowDxfId="74" dataCellStyle="Comma"/>
    <tableColumn id="2" xr3:uid="{00000000-0010-0000-0100-000002000000}" name="שם חשבון" dataDxfId="73" totalsRowDxfId="72"/>
    <tableColumn id="3" xr3:uid="{00000000-0010-0000-0100-000003000000}" name="ינואר" totalsRowFunction="sum" dataDxfId="71" totalsRowDxfId="70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calculatedColumnFormula>
    </tableColumn>
    <tableColumn id="4" xr3:uid="{00000000-0010-0000-0100-000004000000}" name="פברואר" totalsRowFunction="sum" dataDxfId="69" totalsRowDxfId="68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calculatedColumnFormula>
    </tableColumn>
    <tableColumn id="5" xr3:uid="{00000000-0010-0000-0100-000005000000}" name="מרץ" totalsRowFunction="sum" dataDxfId="67" totalsRowDxfId="66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calculatedColumnFormula>
    </tableColumn>
    <tableColumn id="6" xr3:uid="{00000000-0010-0000-0100-000006000000}" name="אפר" totalsRowFunction="sum" dataDxfId="65" totalsRowDxfId="64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calculatedColumnFormula>
    </tableColumn>
    <tableColumn id="7" xr3:uid="{00000000-0010-0000-0100-000007000000}" name="מאי" totalsRowFunction="sum" dataDxfId="63" totalsRowDxfId="62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calculatedColumnFormula>
    </tableColumn>
    <tableColumn id="8" xr3:uid="{00000000-0010-0000-0100-000008000000}" name="יוני" totalsRowFunction="sum" dataDxfId="61" totalsRowDxfId="60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calculatedColumnFormula>
    </tableColumn>
    <tableColumn id="9" xr3:uid="{00000000-0010-0000-0100-000009000000}" name="יולי" totalsRowFunction="sum" dataDxfId="59" totalsRowDxfId="58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calculatedColumnFormula>
    </tableColumn>
    <tableColumn id="10" xr3:uid="{00000000-0010-0000-0100-00000A000000}" name="אוגוסט" totalsRowFunction="sum" dataDxfId="57" totalsRowDxfId="56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calculatedColumnFormula>
    </tableColumn>
    <tableColumn id="11" xr3:uid="{00000000-0010-0000-0100-00000B000000}" name="ספטמבר" totalsRowFunction="sum" dataDxfId="55" totalsRowDxfId="54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calculatedColumnFormula>
    </tableColumn>
    <tableColumn id="12" xr3:uid="{00000000-0010-0000-0100-00000C000000}" name="אוקטובר" totalsRowFunction="sum" dataDxfId="53" totalsRowDxfId="52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calculatedColumnFormula>
    </tableColumn>
    <tableColumn id="13" xr3:uid="{00000000-0010-0000-0100-00000D000000}" name="נובמבר" totalsRowFunction="sum" dataDxfId="51" totalsRowDxfId="50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calculatedColumnFormula>
    </tableColumn>
    <tableColumn id="14" xr3:uid="{00000000-0010-0000-0100-00000E000000}" name="דצמבר" totalsRowFunction="sum" dataDxfId="49" totalsRowDxfId="48" dataCellStyle="מטבע [0]">
      <calculatedColumnFormula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calculatedColumnFormula>
    </tableColumn>
    <tableColumn id="15" xr3:uid="{00000000-0010-0000-0100-00000F000000}" name="סה&quot;כ" totalsRowFunction="sum" dataDxfId="47" totalsRowDxfId="46" dataCellStyle="מטבע [0]">
      <calculatedColumnFormula>SUM(סיכום_הוצאות_חודשיות[[#This Row],[ינואר]:[דצמבר]])</calculatedColumnFormula>
    </tableColumn>
    <tableColumn id="16" xr3:uid="{00000000-0010-0000-0100-000010000000}" name=" " dataDxfId="45" totalsRowDxfId="44"/>
  </tableColumns>
  <tableStyleInfo name="סיכום הוצאות חודשיות" showFirstColumn="0" showLastColumn="0" showRowStripes="1" showColumnStripes="0"/>
  <extLst>
    <ext xmlns:x14="http://schemas.microsoft.com/office/spreadsheetml/2009/9/main" uri="{504A1905-F514-4f6f-8877-14C23A59335A}">
      <x14:table altTextSummary="הזן קוד ספר ראשי וכותרת חשבון בטבלה זו. הסכום עבור כל חודש והסכומים הכוללים מחושבים באופן אוטומטי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הוצאות_מפורטות" displayName="הוצאות_מפורטות" ref="B4:J6" headerRowDxfId="43" dataDxfId="42">
  <autoFilter ref="B4:J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200-000001000000}" name="קוד בספר ראשי" totalsRowLabel="סה&quot;כ" dataDxfId="41" totalsRowDxfId="40" dataCellStyle="Comma"/>
    <tableColumn id="2" xr3:uid="{00000000-0010-0000-0200-000002000000}" name="תאריך חשבונית" dataDxfId="39" totalsRowDxfId="38" dataCellStyle="תאריך"/>
    <tableColumn id="3" xr3:uid="{00000000-0010-0000-0200-000003000000}" name="מס' חשבונית" dataDxfId="37" totalsRowDxfId="36" dataCellStyle="Comma"/>
    <tableColumn id="4" xr3:uid="{00000000-0010-0000-0200-000004000000}" name="בקשה מאת" dataDxfId="35" totalsRowDxfId="34"/>
    <tableColumn id="5" xr3:uid="{00000000-0010-0000-0200-000005000000}" name="סכום שיק" dataDxfId="33" totalsRowDxfId="32" dataCellStyle="מטבע [0]"/>
    <tableColumn id="6" xr3:uid="{00000000-0010-0000-0200-000006000000}" name="מקבל התשלום" dataDxfId="31" totalsRowDxfId="30"/>
    <tableColumn id="7" xr3:uid="{00000000-0010-0000-0200-000007000000}" name="שימוש בשיק" dataDxfId="29" totalsRowDxfId="28"/>
    <tableColumn id="8" xr3:uid="{00000000-0010-0000-0200-000008000000}" name="שיטת הפצה" dataDxfId="27" totalsRowDxfId="26"/>
    <tableColumn id="9" xr3:uid="{00000000-0010-0000-0200-000009000000}" name="תאריך תיוק" totalsRowFunction="count" dataDxfId="25" totalsRowDxfId="24" dataCellStyle="תאריך"/>
  </tableColumns>
  <tableStyleInfo name="הוצאות מפורטות" showFirstColumn="0" showLastColumn="0" showRowStripes="1" showColumnStripes="0"/>
  <extLst>
    <ext xmlns:x14="http://schemas.microsoft.com/office/spreadsheetml/2009/9/main" uri="{504A1905-F514-4f6f-8877-14C23A59335A}">
      <x14:table altTextSummary="Enter G/L code and related information.  Check amounts on this table will drive the monthly expenses summary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אחר" displayName="אחר" ref="B4:L6" headerRowDxfId="23" dataDxfId="22">
  <autoFilter ref="B4:L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300-000001000000}" name="קוד בספר ראשי" totalsRowLabel="סה&quot;כ" dataDxfId="21" totalsRowDxfId="20" dataCellStyle="Comma"/>
    <tableColumn id="2" xr3:uid="{00000000-0010-0000-0300-000002000000}" name="תאריך הגשת הבקשה לשיק" dataDxfId="19" totalsRowDxfId="18" dataCellStyle="תאריך"/>
    <tableColumn id="3" xr3:uid="{00000000-0010-0000-0300-000003000000}" name="בקשה מאת" dataDxfId="17" totalsRowDxfId="16"/>
    <tableColumn id="4" xr3:uid="{00000000-0010-0000-0300-000004000000}" name="סכום שיק" dataDxfId="15" totalsRowDxfId="14" dataCellStyle="מטבע [0]"/>
    <tableColumn id="5" xr3:uid="{00000000-0010-0000-0300-000005000000}" name="תרומה בשנה שעברה" dataDxfId="13" totalsRowDxfId="12" dataCellStyle="מטבע [0]"/>
    <tableColumn id="6" xr3:uid="{00000000-0010-0000-0300-000006000000}" name="מקבל התשלום" dataDxfId="11" totalsRowDxfId="10"/>
    <tableColumn id="7" xr3:uid="{00000000-0010-0000-0300-000007000000}" name="לשימוש עבור" dataDxfId="9" totalsRowDxfId="8"/>
    <tableColumn id="8" xr3:uid="{00000000-0010-0000-0300-000008000000}" name="אושר על-ידי" dataDxfId="7" totalsRowDxfId="6"/>
    <tableColumn id="9" xr3:uid="{00000000-0010-0000-0300-000009000000}" name="קטגוריה" dataDxfId="5" totalsRowDxfId="4"/>
    <tableColumn id="10" xr3:uid="{00000000-0010-0000-0300-00000A000000}" name="שיטת הפצה" dataDxfId="3" totalsRowDxfId="2"/>
    <tableColumn id="11" xr3:uid="{00000000-0010-0000-0300-00000B000000}" name="תאריך תיוק" totalsRowFunction="count" dataDxfId="1" totalsRowDxfId="0" dataCellStyle="תאריך"/>
  </tableColumns>
  <tableStyleInfo name="צדקה וחסויות" showFirstColumn="0" showLastColumn="0" showRowStripes="1" showColumnStripes="0"/>
  <extLst>
    <ext xmlns:x14="http://schemas.microsoft.com/office/spreadsheetml/2009/9/main" uri="{504A1905-F514-4f6f-8877-14C23A59335A}">
      <x14:table altTextSummary="הזן קוד ספר ראשי, תאריך הגשת הבקשה לשיק, 'בקשה מאת' ומקבל התשלום, סכום השיק, 'לשימוש עבור', התרומה בשנה שעברה, שיטת הפצה ותאריך תיוק בטבלה זו"/>
    </ext>
  </extLst>
</table>
</file>

<file path=xl/theme/theme1.xml><?xml version="1.0" encoding="utf-8"?>
<a:theme xmlns:a="http://schemas.openxmlformats.org/drawingml/2006/main" name="Office Theme">
  <a:themeElements>
    <a:clrScheme name="General ledger">
      <a:dk1>
        <a:srgbClr val="3F3F3F"/>
      </a:dk1>
      <a:lt1>
        <a:srgbClr val="FFFFFF"/>
      </a:lt1>
      <a:dk2>
        <a:srgbClr val="23070B"/>
      </a:dk2>
      <a:lt2>
        <a:srgbClr val="F4F1E7"/>
      </a:lt2>
      <a:accent1>
        <a:srgbClr val="F9AC1E"/>
      </a:accent1>
      <a:accent2>
        <a:srgbClr val="7AB88E"/>
      </a:accent2>
      <a:accent3>
        <a:srgbClr val="F48C59"/>
      </a:accent3>
      <a:accent4>
        <a:srgbClr val="70A8B0"/>
      </a:accent4>
      <a:accent5>
        <a:srgbClr val="F7913D"/>
      </a:accent5>
      <a:accent6>
        <a:srgbClr val="935961"/>
      </a:accent6>
      <a:hlink>
        <a:srgbClr val="70A8B0"/>
      </a:hlink>
      <a:folHlink>
        <a:srgbClr val="967DA7"/>
      </a:folHlink>
    </a:clrScheme>
    <a:fontScheme name="General ledger">
      <a:majorFont>
        <a:latin typeface="Century Gothic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G17"/>
  <sheetViews>
    <sheetView showGridLines="0" rightToLeft="1" workbookViewId="0"/>
  </sheetViews>
  <sheetFormatPr defaultRowHeight="30" customHeight="1" x14ac:dyDescent="0.2"/>
  <cols>
    <col min="1" max="1" width="2.625" customWidth="1"/>
    <col min="2" max="2" width="12.25" customWidth="1"/>
    <col min="3" max="3" width="23.5" customWidth="1"/>
    <col min="4" max="6" width="18" customWidth="1"/>
    <col min="7" max="7" width="13.75" customWidth="1"/>
    <col min="8" max="8" width="2.625" customWidth="1"/>
    <col min="13" max="14" width="9.625" customWidth="1"/>
  </cols>
  <sheetData>
    <row r="1" spans="1:7" ht="15" customHeight="1" x14ac:dyDescent="0.2">
      <c r="A1" s="1"/>
      <c r="B1" s="7" t="s">
        <v>0</v>
      </c>
      <c r="C1" s="1"/>
      <c r="D1" s="1"/>
      <c r="E1" s="1"/>
      <c r="F1" s="1"/>
      <c r="G1" s="1"/>
    </row>
    <row r="2" spans="1:7" ht="30" customHeight="1" thickBot="1" x14ac:dyDescent="0.35">
      <c r="A2" s="1"/>
      <c r="B2" s="20" t="s">
        <v>1</v>
      </c>
      <c r="C2" s="20"/>
      <c r="D2" s="20"/>
      <c r="E2" s="20"/>
      <c r="F2" s="8" t="s">
        <v>18</v>
      </c>
      <c r="G2" s="17">
        <f ca="1">YEAR(TODAY())</f>
        <v>2025</v>
      </c>
    </row>
    <row r="3" spans="1:7" ht="15" customHeight="1" thickTop="1" x14ac:dyDescent="0.2">
      <c r="A3" s="1"/>
      <c r="B3" s="1"/>
      <c r="C3" s="1"/>
      <c r="D3" s="1"/>
      <c r="E3" s="1"/>
      <c r="F3" s="1"/>
      <c r="G3" s="1"/>
    </row>
    <row r="4" spans="1:7" ht="30" customHeight="1" x14ac:dyDescent="0.2">
      <c r="A4" s="1"/>
      <c r="B4" s="1" t="s">
        <v>2</v>
      </c>
      <c r="C4" s="1" t="s">
        <v>3</v>
      </c>
      <c r="D4" s="1" t="s">
        <v>16</v>
      </c>
      <c r="E4" s="1" t="s">
        <v>17</v>
      </c>
      <c r="F4" s="1" t="s">
        <v>19</v>
      </c>
      <c r="G4" s="1" t="s">
        <v>20</v>
      </c>
    </row>
    <row r="5" spans="1:7" ht="30" customHeight="1" x14ac:dyDescent="0.2">
      <c r="A5" s="1"/>
      <c r="B5" s="2">
        <v>1000</v>
      </c>
      <c r="C5" s="1" t="s">
        <v>4</v>
      </c>
      <c r="D5" s="13">
        <f ca="1">SUMIF(סיכום_הוצאות_חודשיות[קוד בספר ראשי],טבלה_מתחילת_השנה_עד_היום[[#This Row],[קוד בספר ראשי]],סיכום_הוצאות_חודשיות[סה"כ])</f>
        <v>0</v>
      </c>
      <c r="E5" s="13">
        <v>100000</v>
      </c>
      <c r="F5" s="13">
        <f ca="1">IF(טבלה_מתחילת_השנה_עד_היום[[#This Row],[תקציב]]="","",טבלה_מתחילת_השנה_עד_היום[[#This Row],[תקציב]]-טבלה_מתחילת_השנה_עד_היום[[#This Row],[בפועל]])</f>
        <v>100000</v>
      </c>
      <c r="G5" s="3">
        <f ca="1">IFERROR(טבלה_מתחילת_השנה_עד_היום[[#This Row],[סכום שנותר]]/טבלה_מתחילת_השנה_עד_היום[[#This Row],[תקציב]],"")</f>
        <v>1</v>
      </c>
    </row>
    <row r="6" spans="1:7" ht="30" customHeight="1" x14ac:dyDescent="0.2">
      <c r="A6" s="1"/>
      <c r="B6" s="2">
        <v>2000</v>
      </c>
      <c r="C6" s="1" t="s">
        <v>5</v>
      </c>
      <c r="D6" s="13">
        <f ca="1">SUMIF(סיכום_הוצאות_חודשיות[קוד בספר ראשי],טבלה_מתחילת_השנה_עד_היום[[#This Row],[קוד בספר ראשי]],סיכום_הוצאות_חודשיות[סה"כ])</f>
        <v>0</v>
      </c>
      <c r="E6" s="13">
        <v>100000</v>
      </c>
      <c r="F6" s="13">
        <f ca="1">IF(טבלה_מתחילת_השנה_עד_היום[[#This Row],[תקציב]]="","",טבלה_מתחילת_השנה_עד_היום[[#This Row],[תקציב]]-טבלה_מתחילת_השנה_עד_היום[[#This Row],[בפועל]])</f>
        <v>100000</v>
      </c>
      <c r="G6" s="3">
        <f ca="1">IFERROR(טבלה_מתחילת_השנה_עד_היום[[#This Row],[סכום שנותר]]/טבלה_מתחילת_השנה_עד_היום[[#This Row],[תקציב]],"")</f>
        <v>1</v>
      </c>
    </row>
    <row r="7" spans="1:7" ht="30" customHeight="1" x14ac:dyDescent="0.2">
      <c r="A7" s="1"/>
      <c r="B7" s="2">
        <v>3000</v>
      </c>
      <c r="C7" s="1" t="s">
        <v>6</v>
      </c>
      <c r="D7" s="13">
        <f ca="1">SUMIF(סיכום_הוצאות_חודשיות[קוד בספר ראשי],טבלה_מתחילת_השנה_עד_היום[[#This Row],[קוד בספר ראשי]],סיכום_הוצאות_חודשיות[סה"כ])</f>
        <v>0</v>
      </c>
      <c r="E7" s="13">
        <v>100000</v>
      </c>
      <c r="F7" s="13">
        <f ca="1">IF(טבלה_מתחילת_השנה_עד_היום[[#This Row],[תקציב]]="","",טבלה_מתחילת_השנה_עד_היום[[#This Row],[תקציב]]-טבלה_מתחילת_השנה_עד_היום[[#This Row],[בפועל]])</f>
        <v>100000</v>
      </c>
      <c r="G7" s="3">
        <f ca="1">IFERROR(טבלה_מתחילת_השנה_עד_היום[[#This Row],[סכום שנותר]]/טבלה_מתחילת_השנה_עד_היום[[#This Row],[תקציב]],"")</f>
        <v>1</v>
      </c>
    </row>
    <row r="8" spans="1:7" ht="30" customHeight="1" x14ac:dyDescent="0.2">
      <c r="A8" s="1"/>
      <c r="B8" s="2">
        <v>4000</v>
      </c>
      <c r="C8" s="1" t="s">
        <v>7</v>
      </c>
      <c r="D8" s="13">
        <f ca="1">SUMIF(סיכום_הוצאות_חודשיות[קוד בספר ראשי],טבלה_מתחילת_השנה_עד_היום[[#This Row],[קוד בספר ראשי]],סיכום_הוצאות_חודשיות[סה"כ])</f>
        <v>0</v>
      </c>
      <c r="E8" s="13">
        <v>100000</v>
      </c>
      <c r="F8" s="13">
        <f ca="1">IF(טבלה_מתחילת_השנה_עד_היום[[#This Row],[תקציב]]="","",טבלה_מתחילת_השנה_עד_היום[[#This Row],[תקציב]]-טבלה_מתחילת_השנה_עד_היום[[#This Row],[בפועל]])</f>
        <v>100000</v>
      </c>
      <c r="G8" s="3">
        <f ca="1">IFERROR(טבלה_מתחילת_השנה_עד_היום[[#This Row],[סכום שנותר]]/טבלה_מתחילת_השנה_עד_היום[[#This Row],[תקציב]],"")</f>
        <v>1</v>
      </c>
    </row>
    <row r="9" spans="1:7" ht="30" customHeight="1" x14ac:dyDescent="0.2">
      <c r="A9" s="1"/>
      <c r="B9" s="2">
        <v>5000</v>
      </c>
      <c r="C9" s="1" t="s">
        <v>8</v>
      </c>
      <c r="D9" s="13">
        <f ca="1">SUMIF(סיכום_הוצאות_חודשיות[קוד בספר ראשי],טבלה_מתחילת_השנה_עד_היום[[#This Row],[קוד בספר ראשי]],סיכום_הוצאות_חודשיות[סה"כ])</f>
        <v>0</v>
      </c>
      <c r="E9" s="13">
        <v>50000</v>
      </c>
      <c r="F9" s="13">
        <f ca="1">IF(טבלה_מתחילת_השנה_עד_היום[[#This Row],[תקציב]]="","",טבלה_מתחילת_השנה_עד_היום[[#This Row],[תקציב]]-טבלה_מתחילת_השנה_עד_היום[[#This Row],[בפועל]])</f>
        <v>50000</v>
      </c>
      <c r="G9" s="3">
        <f ca="1">IFERROR(טבלה_מתחילת_השנה_עד_היום[[#This Row],[סכום שנותר]]/טבלה_מתחילת_השנה_עד_היום[[#This Row],[תקציב]],"")</f>
        <v>1</v>
      </c>
    </row>
    <row r="10" spans="1:7" ht="30" customHeight="1" x14ac:dyDescent="0.2">
      <c r="A10" s="1"/>
      <c r="B10" s="2">
        <v>6000</v>
      </c>
      <c r="C10" s="1" t="s">
        <v>9</v>
      </c>
      <c r="D10" s="13">
        <f ca="1">SUMIF(סיכום_הוצאות_חודשיות[קוד בספר ראשי],טבלה_מתחילת_השנה_עד_היום[[#This Row],[קוד בספר ראשי]],סיכום_הוצאות_חודשיות[סה"כ])</f>
        <v>0</v>
      </c>
      <c r="E10" s="13">
        <v>25000</v>
      </c>
      <c r="F10" s="13">
        <f ca="1">IF(טבלה_מתחילת_השנה_עד_היום[[#This Row],[תקציב]]="","",טבלה_מתחילת_השנה_עד_היום[[#This Row],[תקציב]]-טבלה_מתחילת_השנה_עד_היום[[#This Row],[בפועל]])</f>
        <v>25000</v>
      </c>
      <c r="G10" s="3">
        <f ca="1">IFERROR(טבלה_מתחילת_השנה_עד_היום[[#This Row],[סכום שנותר]]/טבלה_מתחילת_השנה_עד_היום[[#This Row],[תקציב]],"")</f>
        <v>1</v>
      </c>
    </row>
    <row r="11" spans="1:7" ht="30" customHeight="1" x14ac:dyDescent="0.2">
      <c r="A11" s="1"/>
      <c r="B11" s="2">
        <v>7000</v>
      </c>
      <c r="C11" s="1" t="s">
        <v>10</v>
      </c>
      <c r="D11" s="13">
        <f ca="1">SUMIF(סיכום_הוצאות_חודשיות[קוד בספר ראשי],טבלה_מתחילת_השנה_עד_היום[[#This Row],[קוד בספר ראשי]],סיכום_הוצאות_חודשיות[סה"כ])</f>
        <v>0</v>
      </c>
      <c r="E11" s="13">
        <v>75000</v>
      </c>
      <c r="F11" s="13">
        <f ca="1">IF(טבלה_מתחילת_השנה_עד_היום[[#This Row],[תקציב]]="","",טבלה_מתחילת_השנה_עד_היום[[#This Row],[תקציב]]-טבלה_מתחילת_השנה_עד_היום[[#This Row],[בפועל]])</f>
        <v>75000</v>
      </c>
      <c r="G11" s="3">
        <f ca="1">IFERROR(טבלה_מתחילת_השנה_עד_היום[[#This Row],[סכום שנותר]]/טבלה_מתחילת_השנה_עד_היום[[#This Row],[תקציב]],"")</f>
        <v>1</v>
      </c>
    </row>
    <row r="12" spans="1:7" ht="30" customHeight="1" x14ac:dyDescent="0.2">
      <c r="A12" s="1"/>
      <c r="B12" s="2">
        <v>8000</v>
      </c>
      <c r="C12" s="1" t="s">
        <v>11</v>
      </c>
      <c r="D12" s="13">
        <f ca="1">SUMIF(סיכום_הוצאות_חודשיות[קוד בספר ראשי],טבלה_מתחילת_השנה_עד_היום[[#This Row],[קוד בספר ראשי]],סיכום_הוצאות_חודשיות[סה"כ])</f>
        <v>0</v>
      </c>
      <c r="E12" s="13">
        <v>65000</v>
      </c>
      <c r="F12" s="13">
        <f ca="1">IF(טבלה_מתחילת_השנה_עד_היום[[#This Row],[תקציב]]="","",טבלה_מתחילת_השנה_עד_היום[[#This Row],[תקציב]]-טבלה_מתחילת_השנה_עד_היום[[#This Row],[בפועל]])</f>
        <v>65000</v>
      </c>
      <c r="G12" s="3">
        <f ca="1">IFERROR(טבלה_מתחילת_השנה_עד_היום[[#This Row],[סכום שנותר]]/טבלה_מתחילת_השנה_עד_היום[[#This Row],[תקציב]],"")</f>
        <v>1</v>
      </c>
    </row>
    <row r="13" spans="1:7" ht="30" customHeight="1" x14ac:dyDescent="0.2">
      <c r="A13" s="1"/>
      <c r="B13" s="2">
        <v>9000</v>
      </c>
      <c r="C13" s="1" t="s">
        <v>12</v>
      </c>
      <c r="D13" s="13">
        <f ca="1">SUMIF(סיכום_הוצאות_חודשיות[קוד בספר ראשי],טבלה_מתחילת_השנה_עד_היום[[#This Row],[קוד בספר ראשי]],סיכום_הוצאות_חודשיות[סה"כ])</f>
        <v>0</v>
      </c>
      <c r="E13" s="13">
        <v>125000</v>
      </c>
      <c r="F13" s="13">
        <f ca="1">IF(טבלה_מתחילת_השנה_עד_היום[[#This Row],[תקציב]]="","",טבלה_מתחילת_השנה_עד_היום[[#This Row],[תקציב]]-טבלה_מתחילת_השנה_עד_היום[[#This Row],[בפועל]])</f>
        <v>125000</v>
      </c>
      <c r="G13" s="3">
        <f ca="1">IFERROR(טבלה_מתחילת_השנה_עד_היום[[#This Row],[סכום שנותר]]/טבלה_מתחילת_השנה_עד_היום[[#This Row],[תקציב]],"")</f>
        <v>1</v>
      </c>
    </row>
    <row r="14" spans="1:7" ht="30" customHeight="1" x14ac:dyDescent="0.2">
      <c r="A14" s="1"/>
      <c r="B14" s="2">
        <v>10000</v>
      </c>
      <c r="C14" s="1" t="s">
        <v>13</v>
      </c>
      <c r="D14" s="13">
        <f ca="1">SUMIF(סיכום_הוצאות_חודשיות[קוד בספר ראשי],טבלה_מתחילת_השנה_עד_היום[[#This Row],[קוד בספר ראשי]],סיכום_הוצאות_חודשיות[סה"כ])</f>
        <v>0</v>
      </c>
      <c r="E14" s="13">
        <v>100000</v>
      </c>
      <c r="F14" s="13">
        <f ca="1">IF(טבלה_מתחילת_השנה_עד_היום[[#This Row],[תקציב]]="","",טבלה_מתחילת_השנה_עד_היום[[#This Row],[תקציב]]-טבלה_מתחילת_השנה_עד_היום[[#This Row],[בפועל]])</f>
        <v>100000</v>
      </c>
      <c r="G14" s="3">
        <f ca="1">IFERROR(טבלה_מתחילת_השנה_עד_היום[[#This Row],[סכום שנותר]]/טבלה_מתחילת_השנה_עד_היום[[#This Row],[תקציב]],"")</f>
        <v>1</v>
      </c>
    </row>
    <row r="15" spans="1:7" ht="30" customHeight="1" x14ac:dyDescent="0.2">
      <c r="A15" s="1"/>
      <c r="B15" s="2">
        <v>11000</v>
      </c>
      <c r="C15" s="1" t="s">
        <v>14</v>
      </c>
      <c r="D15" s="13">
        <f ca="1">SUMIF(סיכום_הוצאות_חודשיות[קוד בספר ראשי],טבלה_מתחילת_השנה_עד_היום[[#This Row],[קוד בספר ראשי]],סיכום_הוצאות_חודשיות[סה"כ])</f>
        <v>0</v>
      </c>
      <c r="E15" s="13">
        <v>250000</v>
      </c>
      <c r="F15" s="13">
        <f ca="1">IF(טבלה_מתחילת_השנה_עד_היום[[#This Row],[תקציב]]="","",טבלה_מתחילת_השנה_עד_היום[[#This Row],[תקציב]]-טבלה_מתחילת_השנה_עד_היום[[#This Row],[בפועל]])</f>
        <v>250000</v>
      </c>
      <c r="G15" s="3">
        <f ca="1">IFERROR(טבלה_מתחילת_השנה_עד_היום[[#This Row],[סכום שנותר]]/טבלה_מתחילת_השנה_עד_היום[[#This Row],[תקציב]],"")</f>
        <v>1</v>
      </c>
    </row>
    <row r="16" spans="1:7" ht="30" customHeight="1" x14ac:dyDescent="0.2">
      <c r="A16" s="1"/>
      <c r="B16" s="2">
        <v>12000</v>
      </c>
      <c r="C16" s="1" t="s">
        <v>15</v>
      </c>
      <c r="D16" s="13">
        <f ca="1">SUMIF(סיכום_הוצאות_חודשיות[קוד בספר ראשי],טבלה_מתחילת_השנה_עד_היום[[#This Row],[קוד בספר ראשי]],סיכום_הוצאות_חודשיות[סה"כ])</f>
        <v>0</v>
      </c>
      <c r="E16" s="13">
        <v>50000</v>
      </c>
      <c r="F16" s="13">
        <f ca="1">IF(טבלה_מתחילת_השנה_עד_היום[[#This Row],[תקציב]]="","",טבלה_מתחילת_השנה_עד_היום[[#This Row],[תקציב]]-טבלה_מתחילת_השנה_עד_היום[[#This Row],[בפועל]])</f>
        <v>50000</v>
      </c>
      <c r="G16" s="3">
        <f ca="1">IFERROR(טבלה_מתחילת_השנה_עד_היום[[#This Row],[סכום שנותר]]/טבלה_מתחילת_השנה_עד_היום[[#This Row],[תקציב]],"")</f>
        <v>1</v>
      </c>
    </row>
    <row r="17" spans="1:7" ht="30" customHeight="1" x14ac:dyDescent="0.2">
      <c r="A17" s="1"/>
      <c r="B17" s="1" t="s">
        <v>72</v>
      </c>
      <c r="C17" s="1"/>
      <c r="D17" s="14">
        <f ca="1">SUBTOTAL(109,טבלה_מתחילת_השנה_עד_היום[בפועל])</f>
        <v>0</v>
      </c>
      <c r="E17" s="14">
        <f>SUBTOTAL(109,טבלה_מתחילת_השנה_עד_היום[תקציב])</f>
        <v>1140000</v>
      </c>
      <c r="F17" s="14">
        <f ca="1">SUBTOTAL(109,טבלה_מתחילת_השנה_עד_היום[סכום שנותר])</f>
        <v>1140000</v>
      </c>
      <c r="G17" s="4">
        <f ca="1">טבלה_מתחילת_השנה_עד_היום[[#Totals],[סכום שנותר]]/טבלה_מתחילת_השנה_עד_היום[[#Totals],[תקציב]]</f>
        <v>1</v>
      </c>
    </row>
  </sheetData>
  <mergeCells count="1">
    <mergeCell ref="B2:E2"/>
  </mergeCells>
  <conditionalFormatting sqref="F5:F1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{64C81F98-403B-4FC7-B043-331717AC59B0}</x14:id>
        </ext>
      </extLst>
    </cfRule>
  </conditionalFormatting>
  <dataValidations count="11">
    <dataValidation allowBlank="1" showInputMessage="1" showErrorMessage="1" prompt="צור ספר ראשי עם השוואת תקציב בחוברת עבודה זו. הזן פרטים בטבלה 'מתחילת השנה עד היום' בגליון עבודה זה. קישור ניווט מופיע בתא B1" sqref="A1" xr:uid="{00000000-0002-0000-0000-000000000000}"/>
    <dataValidation allowBlank="1" showInputMessage="1" showErrorMessage="1" prompt="הכותרת של גליון עבודה זה מופיעה בתא זה. הזן שנה בתא G2" sqref="B2:E2" xr:uid="{00000000-0002-0000-0000-000001000000}"/>
    <dataValidation allowBlank="1" showInputMessage="1" showErrorMessage="1" prompt="הזן שנה בתא שמשמאל" sqref="F2" xr:uid="{00000000-0002-0000-0000-000002000000}"/>
    <dataValidation allowBlank="1" showInputMessage="1" showErrorMessage="1" prompt="הזן שנה בתא זה" sqref="G2" xr:uid="{00000000-0002-0000-0000-000003000000}"/>
    <dataValidation allowBlank="1" showInputMessage="1" showErrorMessage="1" prompt="הזן קוד ספר ראשי בעמודה זו תחת כותרת זו" sqref="B4" xr:uid="{00000000-0002-0000-0000-000004000000}"/>
    <dataValidation allowBlank="1" showInputMessage="1" showErrorMessage="1" prompt="הזן את כותרת החשבון בעמודה זו תחת כותרת זו" sqref="C4" xr:uid="{00000000-0002-0000-0000-000005000000}"/>
    <dataValidation allowBlank="1" showInputMessage="1" showErrorMessage="1" prompt="הסכום בפועל מחושב באופן אוטומטי בעמודה זו תחת כותרת זו" sqref="D4" xr:uid="{00000000-0002-0000-0000-000006000000}"/>
    <dataValidation allowBlank="1" showInputMessage="1" showErrorMessage="1" prompt="הזן סכום תקציב בעמודה זו תחת כותרת זו" sqref="E4" xr:uid="{00000000-0002-0000-0000-000007000000}"/>
    <dataValidation allowBlank="1" showInputMessage="1" showErrorMessage="1" prompt="סרגל הנתונים עבור הסכום הנותר מתעדכן באופן אוטומטי בעמודה זו תחת כותרת זו" sqref="F4" xr:uid="{00000000-0002-0000-0000-000008000000}"/>
    <dataValidation allowBlank="1" showInputMessage="1" showErrorMessage="1" prompt="האחוז הנותר מחושב באופן אוטומטי בעמודה זו תחת כותרת זו" sqref="G4" xr:uid="{00000000-0002-0000-0000-000009000000}"/>
    <dataValidation allowBlank="1" showInputMessage="1" showErrorMessage="1" prompt="קישור לניווט נמצא בתא זה. בחר כדי לנווט לגליון העבודה 'סיכום הוצאות חודשיות'" sqref="B1" xr:uid="{00000000-0002-0000-0000-00000A000000}"/>
  </dataValidations>
  <hyperlinks>
    <hyperlink ref="B1" location="'סיכום הוצאות חודשיות'!A1" tooltip="בחר כדי לנווט לגליון העבודה 'סיכום הוצאות חודשיות'" display="MONTHLY EXPENSES SUMMARY" xr:uid="{00000000-0004-0000-0000-000000000000}"/>
  </hyperlinks>
  <printOptions horizontalCentered="1"/>
  <pageMargins left="0.4" right="0.4" top="0.4" bottom="0.6" header="0.3" footer="0.3"/>
  <pageSetup paperSize="9" scale="84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C81F98-403B-4FC7-B043-331717AC59B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F5:F16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Q18"/>
  <sheetViews>
    <sheetView showGridLines="0" rightToLeft="1" tabSelected="1" workbookViewId="0"/>
  </sheetViews>
  <sheetFormatPr defaultRowHeight="30" customHeight="1" x14ac:dyDescent="0.2"/>
  <cols>
    <col min="1" max="1" width="2.625" customWidth="1"/>
    <col min="2" max="2" width="12.25" customWidth="1"/>
    <col min="3" max="3" width="15.75" customWidth="1"/>
    <col min="4" max="16" width="12.875" customWidth="1"/>
  </cols>
  <sheetData>
    <row r="1" spans="1:17" ht="15" customHeight="1" x14ac:dyDescent="0.2">
      <c r="A1" s="1"/>
      <c r="B1" s="7" t="s">
        <v>21</v>
      </c>
      <c r="C1" s="7" t="s">
        <v>23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thickBot="1" x14ac:dyDescent="0.35">
      <c r="A2" s="1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6.950000000000003" customHeight="1" thickTop="1" x14ac:dyDescent="0.2">
      <c r="A3" s="1"/>
      <c r="B3" s="9" t="s">
        <v>22</v>
      </c>
      <c r="C3" s="1"/>
      <c r="D3" s="10">
        <f ca="1">DATEVALUE("1 ינואר "&amp;_שנה)</f>
        <v>45658</v>
      </c>
      <c r="E3" s="10">
        <f ca="1">DATEVALUE("1 פברואר "&amp;_שנה)</f>
        <v>45689</v>
      </c>
      <c r="F3" s="10">
        <f ca="1">DATEVALUE("1 מרץ "&amp;_שנה)</f>
        <v>45717</v>
      </c>
      <c r="G3" s="10">
        <f ca="1">DATEVALUE("1 אפר "&amp;_שנה)</f>
        <v>45748</v>
      </c>
      <c r="H3" s="10">
        <f ca="1">DATEVALUE("1 מאי "&amp;_שנה)</f>
        <v>45778</v>
      </c>
      <c r="I3" s="10">
        <f ca="1">DATEVALUE("1 יוני "&amp;_שנה)</f>
        <v>45809</v>
      </c>
      <c r="J3" s="10">
        <f ca="1">DATEVALUE("1 יולי "&amp;_שנה)</f>
        <v>45839</v>
      </c>
      <c r="K3" s="10">
        <f ca="1">DATEVALUE("1 אוגוסט "&amp;_שנה)</f>
        <v>45870</v>
      </c>
      <c r="L3" s="10">
        <f ca="1">DATEVALUE("1 ספטמבר "&amp;_שנה)</f>
        <v>45901</v>
      </c>
      <c r="M3" s="10">
        <f ca="1">DATEVALUE("1 אוקטובר "&amp;_שנה)</f>
        <v>45931</v>
      </c>
      <c r="N3" s="10">
        <f ca="1">DATEVALUE("1 נובמבר "&amp;_שנה)</f>
        <v>45962</v>
      </c>
      <c r="O3" s="10">
        <f ca="1">DATEVALUE("1 דצמבר "&amp;_שנה)</f>
        <v>45992</v>
      </c>
      <c r="P3" s="1"/>
      <c r="Q3" s="1"/>
    </row>
    <row r="4" spans="1:17" ht="37.5" customHeight="1" x14ac:dyDescent="0.2">
      <c r="A4" s="1"/>
      <c r="B4" s="11"/>
      <c r="C4" s="1"/>
      <c r="D4" s="10">
        <f ca="1">EOMONTH(D3,0)</f>
        <v>45688</v>
      </c>
      <c r="E4" s="10">
        <f ca="1">EOMONTH(E3,0)</f>
        <v>45716</v>
      </c>
      <c r="F4" s="10">
        <f ca="1">EOMONTH(F3,0)</f>
        <v>45747</v>
      </c>
      <c r="G4" s="10">
        <f ca="1">EOMONTH(G3,0)</f>
        <v>45777</v>
      </c>
      <c r="H4" s="10">
        <f ca="1">EOMONTH(H3,0)</f>
        <v>45808</v>
      </c>
      <c r="I4" s="10">
        <f t="shared" ref="I4:O4" ca="1" si="0">EOMONTH(I3,0)</f>
        <v>45838</v>
      </c>
      <c r="J4" s="10">
        <f t="shared" ca="1" si="0"/>
        <v>45869</v>
      </c>
      <c r="K4" s="10">
        <f t="shared" ca="1" si="0"/>
        <v>45900</v>
      </c>
      <c r="L4" s="10">
        <f t="shared" ca="1" si="0"/>
        <v>45930</v>
      </c>
      <c r="M4" s="10">
        <f t="shared" ca="1" si="0"/>
        <v>45961</v>
      </c>
      <c r="N4" s="10">
        <f t="shared" ca="1" si="0"/>
        <v>45991</v>
      </c>
      <c r="O4" s="10">
        <f t="shared" ca="1" si="0"/>
        <v>46022</v>
      </c>
      <c r="P4" s="1"/>
      <c r="Q4" s="1"/>
    </row>
    <row r="5" spans="1:17" ht="30" customHeight="1" x14ac:dyDescent="0.2">
      <c r="A5" s="1"/>
      <c r="B5" s="1" t="s">
        <v>2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  <c r="O5" s="1" t="s">
        <v>36</v>
      </c>
      <c r="P5" s="1" t="s">
        <v>72</v>
      </c>
      <c r="Q5" s="1" t="s">
        <v>37</v>
      </c>
    </row>
    <row r="6" spans="1:17" ht="30" customHeight="1" x14ac:dyDescent="0.2">
      <c r="A6" s="1"/>
      <c r="B6" s="2">
        <v>1000</v>
      </c>
      <c r="C6" s="1" t="s">
        <v>4</v>
      </c>
      <c r="D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6" s="13">
        <f ca="1">SUM(סיכום_הוצאות_חודשיות[[#This Row],[ינואר]:[דצמבר]])</f>
        <v>0</v>
      </c>
      <c r="Q6" s="18"/>
    </row>
    <row r="7" spans="1:17" ht="30" customHeight="1" x14ac:dyDescent="0.2">
      <c r="A7" s="1"/>
      <c r="B7" s="2">
        <v>2000</v>
      </c>
      <c r="C7" s="1" t="s">
        <v>5</v>
      </c>
      <c r="D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7" s="13">
        <f ca="1">SUM(סיכום_הוצאות_חודשיות[[#This Row],[ינואר]:[דצמבר]])</f>
        <v>0</v>
      </c>
      <c r="Q7" s="18"/>
    </row>
    <row r="8" spans="1:17" ht="30" customHeight="1" x14ac:dyDescent="0.2">
      <c r="A8" s="1"/>
      <c r="B8" s="2">
        <v>3000</v>
      </c>
      <c r="C8" s="1" t="s">
        <v>6</v>
      </c>
      <c r="D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8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8" s="13">
        <f ca="1">SUM(סיכום_הוצאות_חודשיות[[#This Row],[ינואר]:[דצמבר]])</f>
        <v>0</v>
      </c>
      <c r="Q8" s="18"/>
    </row>
    <row r="9" spans="1:17" ht="30" customHeight="1" x14ac:dyDescent="0.2">
      <c r="A9" s="1"/>
      <c r="B9" s="2">
        <v>4000</v>
      </c>
      <c r="C9" s="1" t="s">
        <v>7</v>
      </c>
      <c r="D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9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9" s="13">
        <f ca="1">SUM(סיכום_הוצאות_חודשיות[[#This Row],[ינואר]:[דצמבר]])</f>
        <v>0</v>
      </c>
      <c r="Q9" s="18"/>
    </row>
    <row r="10" spans="1:17" ht="30" customHeight="1" x14ac:dyDescent="0.2">
      <c r="A10" s="1"/>
      <c r="B10" s="2">
        <v>5000</v>
      </c>
      <c r="C10" s="1" t="s">
        <v>8</v>
      </c>
      <c r="D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10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10" s="13">
        <f ca="1">SUM(סיכום_הוצאות_חודשיות[[#This Row],[ינואר]:[דצמבר]])</f>
        <v>0</v>
      </c>
      <c r="Q10" s="18"/>
    </row>
    <row r="11" spans="1:17" ht="30" customHeight="1" x14ac:dyDescent="0.2">
      <c r="A11" s="1"/>
      <c r="B11" s="2">
        <v>6000</v>
      </c>
      <c r="C11" s="1" t="s">
        <v>9</v>
      </c>
      <c r="D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11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11" s="13">
        <f ca="1">SUM(סיכום_הוצאות_חודשיות[[#This Row],[ינואר]:[דצמבר]])</f>
        <v>0</v>
      </c>
      <c r="Q11" s="18"/>
    </row>
    <row r="12" spans="1:17" ht="30" customHeight="1" x14ac:dyDescent="0.2">
      <c r="A12" s="1"/>
      <c r="B12" s="2">
        <v>7000</v>
      </c>
      <c r="C12" s="1" t="s">
        <v>10</v>
      </c>
      <c r="D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12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12" s="13">
        <f ca="1">SUM(סיכום_הוצאות_חודשיות[[#This Row],[ינואר]:[דצמבר]])</f>
        <v>0</v>
      </c>
      <c r="Q12" s="18"/>
    </row>
    <row r="13" spans="1:17" ht="30" customHeight="1" x14ac:dyDescent="0.2">
      <c r="A13" s="1"/>
      <c r="B13" s="2">
        <v>8000</v>
      </c>
      <c r="C13" s="1" t="s">
        <v>11</v>
      </c>
      <c r="D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13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13" s="13">
        <f ca="1">SUM(סיכום_הוצאות_חודשיות[[#This Row],[ינואר]:[דצמבר]])</f>
        <v>0</v>
      </c>
      <c r="Q13" s="18"/>
    </row>
    <row r="14" spans="1:17" ht="30" customHeight="1" x14ac:dyDescent="0.2">
      <c r="A14" s="1"/>
      <c r="B14" s="2">
        <v>9000</v>
      </c>
      <c r="C14" s="1" t="s">
        <v>12</v>
      </c>
      <c r="D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14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14" s="13">
        <f ca="1">SUM(סיכום_הוצאות_חודשיות[[#This Row],[ינואר]:[דצמבר]])</f>
        <v>0</v>
      </c>
      <c r="Q14" s="18"/>
    </row>
    <row r="15" spans="1:17" ht="30" customHeight="1" x14ac:dyDescent="0.2">
      <c r="A15" s="1"/>
      <c r="B15" s="2">
        <v>10000</v>
      </c>
      <c r="C15" s="1" t="s">
        <v>13</v>
      </c>
      <c r="D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15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15" s="13">
        <f ca="1">SUM(סיכום_הוצאות_חודשיות[[#This Row],[ינואר]:[דצמבר]])</f>
        <v>0</v>
      </c>
      <c r="Q15" s="18"/>
    </row>
    <row r="16" spans="1:17" ht="30" customHeight="1" x14ac:dyDescent="0.2">
      <c r="A16" s="1"/>
      <c r="B16" s="2">
        <v>11000</v>
      </c>
      <c r="C16" s="1" t="s">
        <v>14</v>
      </c>
      <c r="D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16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16" s="13">
        <f ca="1">SUM(סיכום_הוצאות_חודשיות[[#This Row],[ינואר]:[דצמבר]])</f>
        <v>0</v>
      </c>
      <c r="Q16" s="18"/>
    </row>
    <row r="17" spans="1:17" ht="30" customHeight="1" x14ac:dyDescent="0.2">
      <c r="A17" s="1"/>
      <c r="B17" s="2">
        <v>12000</v>
      </c>
      <c r="C17" s="1" t="s">
        <v>15</v>
      </c>
      <c r="D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חשבונית],"&gt;="&amp;D$3,הוצאות_מפורטות[תאריך חשבונית],"&lt;="&amp;D$4)+SUMIFS(אחר[סכום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"&amp;סיכום_הוצאות_חודשיות[[#Headers],[ינואר]]&amp;" "&amp;_שנה),אחר[תאריך הגשת הבקשה לשיק],"&lt;="&amp;D$4)</f>
        <v>0</v>
      </c>
      <c r="E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חשבונית],"&gt;="&amp;E$3,הוצאות_מפורטות[תאריך חשבונית],"&lt;="&amp;E$4)+SUMIFS(אחר[סכום שיק],אחר[קוד בספר ראשי],סיכום_הוצאות_חודשיות[[#This Row],[קוד בספר ראשי]],אחר[תאריך הגשת הבקשה לשיק],"&gt;="&amp;DATEVALUE("1 "&amp;סיכום_הוצאות_חודשיות[[#Headers],[פברואר]]&amp;" "&amp;_שנה),אחר[תאריך הגשת הבקשה לשיק],"&lt;="&amp;E$4)</f>
        <v>0</v>
      </c>
      <c r="F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חשבונית],"&gt;="&amp;F$3,הוצאות_מפורטות[תאריך חשבונית],"&lt;="&amp;F$4)+SUMIFS(אחר[סכום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"&amp;סיכום_הוצאות_חודשיות[[#Headers],[מרץ]]&amp;" "&amp;_שנה),אחר[תאריך הגשת הבקשה לשיק],"&lt;="&amp;F$4)</f>
        <v>0</v>
      </c>
      <c r="G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חשבונית],"&gt;="&amp;G$3,הוצאות_מפורטות[תאריך חשבונית],"&lt;="&amp;G$4)+SUMIFS(אחר[סכום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"&amp;סיכום_הוצאות_חודשיות[[#Headers],[אפר]]&amp;" "&amp;_שנה),אחר[תאריך הגשת הבקשה לשיק],"&lt;="&amp;G$4)</f>
        <v>0</v>
      </c>
      <c r="H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חשבונית],"&gt;="&amp;H$3,הוצאות_מפורטות[תאריך חשבונית],"&lt;="&amp;H$4)+SUMIFS(אחר[סכום שיק],אחר[קוד בספר ראשי],סיכום_הוצאות_חודשיות[[#This Row],[קוד בספר ראשי]],אחר[תאריך הגשת הבקשה לשיק],"&gt;="&amp;DATEVALUE("1 "&amp;סיכום_הוצאות_חודשיות[[#Headers],[מאי]]&amp;" "&amp;_שנה),אחר[תאריך הגשת הבקשה לשיק],"&lt;="&amp;H$4)</f>
        <v>0</v>
      </c>
      <c r="I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חשבונית],"&gt;="&amp;I$3,הוצאות_מפורטות[תאריך חשבונית],"&lt;="&amp;I$4)+SUMIFS(אחר[סכום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"&amp;סיכום_הוצאות_חודשיות[[#Headers],[יוני]]&amp;" "&amp;_שנה),אחר[תאריך הגשת הבקשה לשיק],"&lt;="&amp;I$4)</f>
        <v>0</v>
      </c>
      <c r="J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חשבונית],"&gt;="&amp;J$3,הוצאות_מפורטות[תאריך חשבונית],"&lt;="&amp;J$4)+SUMIFS(אחר[סכום שיק],אחר[קוד בספר ראשי],סיכום_הוצאות_חודשיות[[#This Row],[קוד בספר ראשי]],אחר[תאריך הגשת הבקשה לשיק],"&gt;="&amp;DATEVALUE("1 "&amp;סיכום_הוצאות_חודשיות[[#Headers],[יולי]]&amp;" "&amp;_שנה),אחר[תאריך הגשת הבקשה לשיק],"&lt;="&amp;J$4)</f>
        <v>0</v>
      </c>
      <c r="K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חשבונית],"&gt;="&amp;K$3,הוצאות_מפורטות[תאריך חשבונית],"&lt;="&amp;K$4)+SUMIFS(אחר[סכום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"&amp;סיכום_הוצאות_חודשיות[[#Headers],[אוגוסט]]&amp;" "&amp;_שנה),אחר[תאריך הגשת הבקשה לשיק],"&lt;="&amp;K$4)</f>
        <v>0</v>
      </c>
      <c r="L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חשבונית],"&gt;="&amp;L$3,הוצאות_מפורטות[תאריך חשבונית],"&lt;="&amp;L$4)+SUMIFS(אחר[סכום שיק],אחר[קוד בספר ראשי],סיכום_הוצאות_חודשיות[[#This Row],[קוד בספר ראשי]],אחר[תאריך הגשת הבקשה לשיק],"&gt;="&amp;DATEVALUE("1 "&amp;סיכום_הוצאות_חודשיות[[#Headers],[ספטמבר]]&amp;" "&amp;_שנה),אחר[תאריך הגשת הבקשה לשיק],"&lt;="&amp;L$4)</f>
        <v>0</v>
      </c>
      <c r="M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חשבונית],"&gt;="&amp;M$3,הוצאות_מפורטות[תאריך חשבונית],"&lt;="&amp;M$4)+SUMIFS(אחר[סכום שיק],אחר[קוד בספר ראשי],סיכום_הוצאות_חודשיות[[#This Row],[קוד בספר ראשי]],אחר[תאריך הגשת הבקשה לשיק],"&gt;="&amp;DATEVALUE("1 "&amp;סיכום_הוצאות_חודשיות[[#Headers],[אוקטובר]]&amp;" "&amp;_שנה),אחר[תאריך הגשת הבקשה לשיק],"&lt;="&amp;M$4)</f>
        <v>0</v>
      </c>
      <c r="N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חשבונית],"&gt;="&amp;N$3,הוצאות_מפורטות[תאריך חשבונית],"&lt;="&amp;N$4)+SUMIFS(אחר[סכום שיק],אחר[קוד בספר ראשי],סיכום_הוצאות_חודשיות[[#This Row],[קוד בספר ראשי]],אחר[תאריך הגשת הבקשה לשיק],"&gt;="&amp;DATEVALUE("1 "&amp;סיכום_הוצאות_חודשיות[[#Headers],[נובמבר]]&amp;" "&amp;_שנה),אחר[תאריך הגשת הבקשה לשיק],"&lt;="&amp;N$4)</f>
        <v>0</v>
      </c>
      <c r="O17" s="13">
        <f ca="1">SUMIFS(הוצאות_מפורטות[סכום שיק],הוצאות_מפורטות[קוד בספר ראשי],סיכום_הוצאות_חודשיות[[#This Row],[קוד בספר ראשי]],הוצאות_מפורטות[תאריך חשבונית],"&gt;="&amp;O$3,הוצאות_מפורטות[תאריך חשבונית],"&lt;="&amp;O$4)+SUMIFS(אחר[סכום שיק],אחר[קוד בספר ראשי],סיכום_הוצאות_חודשיות[[#This Row],[קוד בספר ראשי]],אחר[תאריך הגשת הבקשה לשיק],"&gt;="&amp;DATEVALUE("1 "&amp;סיכום_הוצאות_חודשיות[[#Headers],[דצמבר]]&amp;" "&amp;_שנה),אחר[תאריך הגשת הבקשה לשיק],"&lt;="&amp;O$4)</f>
        <v>0</v>
      </c>
      <c r="P17" s="13">
        <f ca="1">SUM(סיכום_הוצאות_חודשיות[[#This Row],[ינואר]:[דצמבר]])</f>
        <v>0</v>
      </c>
      <c r="Q17" s="18"/>
    </row>
    <row r="18" spans="1:17" ht="30" customHeight="1" x14ac:dyDescent="0.2">
      <c r="A18" s="1"/>
      <c r="B18" s="5" t="s">
        <v>72</v>
      </c>
      <c r="C18" s="1"/>
      <c r="D18" s="14">
        <f ca="1">SUBTOTAL(109,סיכום_הוצאות_חודשיות[ינואר])</f>
        <v>0</v>
      </c>
      <c r="E18" s="14">
        <f ca="1">SUBTOTAL(109,סיכום_הוצאות_חודשיות[פברואר])</f>
        <v>0</v>
      </c>
      <c r="F18" s="14">
        <f ca="1">SUBTOTAL(109,סיכום_הוצאות_חודשיות[מרץ])</f>
        <v>0</v>
      </c>
      <c r="G18" s="14">
        <f ca="1">SUBTOTAL(109,סיכום_הוצאות_חודשיות[אפר])</f>
        <v>0</v>
      </c>
      <c r="H18" s="14">
        <f ca="1">SUBTOTAL(109,סיכום_הוצאות_חודשיות[מאי])</f>
        <v>0</v>
      </c>
      <c r="I18" s="14">
        <f ca="1">SUBTOTAL(109,סיכום_הוצאות_חודשיות[יוני])</f>
        <v>0</v>
      </c>
      <c r="J18" s="14">
        <f ca="1">SUBTOTAL(109,סיכום_הוצאות_חודשיות[יולי])</f>
        <v>0</v>
      </c>
      <c r="K18" s="14">
        <f ca="1">SUBTOTAL(109,סיכום_הוצאות_חודשיות[אוגוסט])</f>
        <v>0</v>
      </c>
      <c r="L18" s="14">
        <f ca="1">SUBTOTAL(109,סיכום_הוצאות_חודשיות[ספטמבר])</f>
        <v>0</v>
      </c>
      <c r="M18" s="14">
        <f ca="1">SUBTOTAL(109,סיכום_הוצאות_חודשיות[אוקטובר])</f>
        <v>0</v>
      </c>
      <c r="N18" s="14">
        <f ca="1">SUBTOTAL(109,סיכום_הוצאות_חודשיות[נובמבר])</f>
        <v>0</v>
      </c>
      <c r="O18" s="14">
        <f ca="1">SUBTOTAL(109,סיכום_הוצאות_חודשיות[דצמבר])</f>
        <v>0</v>
      </c>
      <c r="P18" s="14">
        <f ca="1">SUBTOTAL(109,סיכום_הוצאות_חודשיות[סה"כ])</f>
        <v>0</v>
      </c>
      <c r="Q18" s="1"/>
    </row>
  </sheetData>
  <mergeCells count="1">
    <mergeCell ref="B2:Q2"/>
  </mergeCells>
  <dataValidations count="9">
    <dataValidation allowBlank="1" showInputMessage="1" showErrorMessage="1" prompt="צור סיכום הוצאות חודשיות בגליון עבודה זה. הזן פרטים בטבלה 'הוצאות חודשיות'. קישורי ניווט בתאים B1 ו- C1 מעבירים אל גליון העבודה הקודם וגליון העבודה הבא" sqref="A1" xr:uid="{00000000-0002-0000-0100-000000000000}"/>
    <dataValidation allowBlank="1" showInputMessage="1" showErrorMessage="1" prompt="הזן קוד ספר ראשי בעמודה זו תחת כותרת זו" sqref="B5" xr:uid="{00000000-0002-0000-0100-000001000000}"/>
    <dataValidation allowBlank="1" showInputMessage="1" showErrorMessage="1" prompt="הזן את כותרת החשבון בעמודה זו תחת כותרת זו" sqref="C5" xr:uid="{00000000-0002-0000-0100-000002000000}"/>
    <dataValidation allowBlank="1" showInputMessage="1" showErrorMessage="1" prompt="הסכום בפועל לחודש זה מחושב באופן אוטומטי בעמודה זו תחת כותרת זו" sqref="D5:O5" xr:uid="{00000000-0002-0000-0100-000003000000}"/>
    <dataValidation allowBlank="1" showInputMessage="1" showErrorMessage="1" prompt="הסה&quot;כ מחושב באופן אוטומטי בעמודה זו תחת כותרת זו" sqref="P5" xr:uid="{00000000-0002-0000-0100-000004000000}"/>
    <dataValidation allowBlank="1" showInputMessage="1" showErrorMessage="1" prompt="בעמודה זו מוצג תרשים זעיר שמציג באופן חזותי את מגמת ההוצאות עבור הוצאה אחת לאורך 12 חודשים " sqref="Q5" xr:uid="{00000000-0002-0000-0100-000005000000}"/>
    <dataValidation allowBlank="1" showInputMessage="1" showErrorMessage="1" prompt="קישור ניווט מופיע בתא זה. בחר כדי לעבור לגליון העבודה 'סיכום תקציב מתחילת השנה עד היום'" sqref="B1" xr:uid="{00000000-0002-0000-0100-000006000000}"/>
    <dataValidation allowBlank="1" showInputMessage="1" showErrorMessage="1" prompt="קישור ניווט מופיע בתא זה. בחר כדי לעבור לגליון העבודה 'הוצאות מפורטות'" sqref="C1" xr:uid="{00000000-0002-0000-0100-000007000000}"/>
    <dataValidation allowBlank="1" showInputMessage="1" showErrorMessage="1" prompt="הכותרת של גליון עבודה זה מופיעה בתא זה. כלי פריסה לסינון טבלה לפי כותרת החשבון מופיע בתא B3. אל תמחק נוסחאות בתאים D3 עד Q4" sqref="B2:Q2" xr:uid="{00000000-0002-0000-0100-000008000000}"/>
  </dataValidations>
  <hyperlinks>
    <hyperlink ref="B1" location="'סיכום תקציב מתחילת השנה עד היום'!A1" tooltip="בחר כדי לנווט לגליון העבודה 'סיכום תקציב מתחילת השנה עד היום'" display="YTD BUDGET SUMMARY" xr:uid="{00000000-0004-0000-0100-000000000000}"/>
    <hyperlink ref="C1" location="'הוצאות מפורטות'!A1" tooltip="בחר כדי לנווט לגליון העבודה 'הוצאות מפורטות'" display="ITEMIZED EXPENSES" xr:uid="{00000000-0004-0000-0100-000001000000}"/>
  </hyperlinks>
  <printOptions horizontalCentered="1"/>
  <pageMargins left="0.4" right="0.4" top="0.4" bottom="0.6" header="0.3" footer="0.3"/>
  <pageSetup paperSize="9" scale="63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rightToLeft="1" xr2:uid="{00000000-0003-0000-0100-000000000000}">
          <x14:colorSeries theme="5" tint="-0.499984740745262"/>
          <x14:colorNegative theme="6"/>
          <x14:colorAxis rgb="FF000000"/>
          <x14:colorMarkers theme="5" tint="-0.499984740745262"/>
          <x14:colorFirst theme="5" tint="0.39997558519241921"/>
          <x14:colorLast theme="5" tint="0.39997558519241921"/>
          <x14:colorHigh theme="5"/>
          <x14:colorLow theme="5"/>
          <x14:sparklines>
            <x14:sparkline>
              <xm:f>'סיכום הוצאות חודשיות'!D6:O6</xm:f>
              <xm:sqref>Q6</xm:sqref>
            </x14:sparkline>
            <x14:sparkline>
              <xm:f>'סיכום הוצאות חודשיות'!D7:O7</xm:f>
              <xm:sqref>Q7</xm:sqref>
            </x14:sparkline>
            <x14:sparkline>
              <xm:f>'סיכום הוצאות חודשיות'!D8:O8</xm:f>
              <xm:sqref>Q8</xm:sqref>
            </x14:sparkline>
            <x14:sparkline>
              <xm:f>'סיכום הוצאות חודשיות'!D9:O9</xm:f>
              <xm:sqref>Q9</xm:sqref>
            </x14:sparkline>
            <x14:sparkline>
              <xm:f>'סיכום הוצאות חודשיות'!D10:O10</xm:f>
              <xm:sqref>Q10</xm:sqref>
            </x14:sparkline>
            <x14:sparkline>
              <xm:f>'סיכום הוצאות חודשיות'!D11:O11</xm:f>
              <xm:sqref>Q11</xm:sqref>
            </x14:sparkline>
            <x14:sparkline>
              <xm:f>'סיכום הוצאות חודשיות'!D12:O12</xm:f>
              <xm:sqref>Q12</xm:sqref>
            </x14:sparkline>
            <x14:sparkline>
              <xm:f>'סיכום הוצאות חודשיות'!D13:O13</xm:f>
              <xm:sqref>Q13</xm:sqref>
            </x14:sparkline>
            <x14:sparkline>
              <xm:f>'סיכום הוצאות חודשיות'!D14:O14</xm:f>
              <xm:sqref>Q14</xm:sqref>
            </x14:sparkline>
            <x14:sparkline>
              <xm:f>'סיכום הוצאות חודשיות'!D15:O15</xm:f>
              <xm:sqref>Q15</xm:sqref>
            </x14:sparkline>
            <x14:sparkline>
              <xm:f>'סיכום הוצאות חודשיות'!D16:O16</xm:f>
              <xm:sqref>Q16</xm:sqref>
            </x14:sparkline>
            <x14:sparkline>
              <xm:f>'סיכום הוצאות חודשיות'!D17:O17</xm:f>
              <xm:sqref>Q17</xm:sqref>
            </x14:sparkline>
          </x14:sparklines>
        </x14:sparklineGroup>
      </x14:sparklineGroup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fitToPage="1"/>
  </sheetPr>
  <dimension ref="A1:J6"/>
  <sheetViews>
    <sheetView showGridLines="0" rightToLeft="1" workbookViewId="0"/>
  </sheetViews>
  <sheetFormatPr defaultRowHeight="30" customHeight="1" x14ac:dyDescent="0.2"/>
  <cols>
    <col min="1" max="1" width="2.625" customWidth="1"/>
    <col min="2" max="2" width="12.25" customWidth="1"/>
    <col min="3" max="3" width="13" customWidth="1"/>
    <col min="4" max="4" width="9.625" customWidth="1"/>
    <col min="5" max="5" width="29.875" customWidth="1"/>
    <col min="6" max="6" width="15.25" customWidth="1"/>
    <col min="7" max="7" width="29.875" customWidth="1"/>
    <col min="8" max="8" width="22.5" customWidth="1"/>
    <col min="9" max="9" width="14.625" customWidth="1"/>
    <col min="10" max="10" width="15.375" customWidth="1"/>
  </cols>
  <sheetData>
    <row r="1" spans="1:10" ht="15" customHeight="1" x14ac:dyDescent="0.2">
      <c r="A1" s="1"/>
      <c r="B1" s="7" t="s">
        <v>0</v>
      </c>
      <c r="C1" s="7" t="s">
        <v>39</v>
      </c>
      <c r="D1" s="1"/>
      <c r="E1" s="1"/>
      <c r="F1" s="1"/>
      <c r="G1" s="1"/>
      <c r="H1" s="1"/>
      <c r="I1" s="1"/>
      <c r="J1" s="1"/>
    </row>
    <row r="2" spans="1:10" ht="24.75" customHeight="1" thickBot="1" x14ac:dyDescent="0.25">
      <c r="A2" s="1"/>
      <c r="B2" s="23" t="s">
        <v>23</v>
      </c>
      <c r="C2" s="23"/>
      <c r="D2" s="23"/>
      <c r="E2" s="23"/>
      <c r="F2" s="23"/>
      <c r="G2" s="23"/>
      <c r="H2" s="23"/>
      <c r="I2" s="23"/>
      <c r="J2" s="23"/>
    </row>
    <row r="3" spans="1:10" ht="75" customHeight="1" thickTop="1" x14ac:dyDescent="0.2">
      <c r="A3" s="1"/>
      <c r="B3" s="22" t="s">
        <v>38</v>
      </c>
      <c r="C3" s="22"/>
      <c r="D3" s="22"/>
      <c r="E3" s="22"/>
      <c r="F3" s="22"/>
      <c r="G3" s="22" t="s">
        <v>47</v>
      </c>
      <c r="H3" s="22"/>
      <c r="I3" s="22"/>
      <c r="J3" s="22"/>
    </row>
    <row r="4" spans="1:10" ht="30" customHeight="1" x14ac:dyDescent="0.2">
      <c r="A4" s="1"/>
      <c r="B4" s="1" t="s">
        <v>2</v>
      </c>
      <c r="C4" s="1" t="s">
        <v>40</v>
      </c>
      <c r="D4" s="1" t="s">
        <v>42</v>
      </c>
      <c r="E4" s="1" t="s">
        <v>43</v>
      </c>
      <c r="F4" s="1" t="s">
        <v>46</v>
      </c>
      <c r="G4" s="1" t="s">
        <v>48</v>
      </c>
      <c r="H4" s="1" t="s">
        <v>51</v>
      </c>
      <c r="I4" s="1" t="s">
        <v>54</v>
      </c>
      <c r="J4" s="1" t="s">
        <v>57</v>
      </c>
    </row>
    <row r="5" spans="1:10" ht="30" customHeight="1" x14ac:dyDescent="0.2">
      <c r="A5" s="1"/>
      <c r="B5" s="2">
        <v>1000</v>
      </c>
      <c r="C5" s="16" t="s">
        <v>41</v>
      </c>
      <c r="D5" s="6">
        <v>100</v>
      </c>
      <c r="E5" s="1" t="s">
        <v>44</v>
      </c>
      <c r="F5" s="19">
        <v>750.75</v>
      </c>
      <c r="G5" s="5" t="s">
        <v>49</v>
      </c>
      <c r="H5" s="1" t="s">
        <v>52</v>
      </c>
      <c r="I5" s="1" t="s">
        <v>55</v>
      </c>
      <c r="J5" s="16" t="s">
        <v>41</v>
      </c>
    </row>
    <row r="6" spans="1:10" ht="30" customHeight="1" x14ac:dyDescent="0.2">
      <c r="A6" s="1"/>
      <c r="B6" s="2">
        <v>7000</v>
      </c>
      <c r="C6" s="16" t="s">
        <v>41</v>
      </c>
      <c r="D6" s="6">
        <v>101</v>
      </c>
      <c r="E6" s="1" t="s">
        <v>45</v>
      </c>
      <c r="F6" s="13">
        <v>2500</v>
      </c>
      <c r="G6" s="5" t="s">
        <v>50</v>
      </c>
      <c r="H6" s="1" t="s">
        <v>53</v>
      </c>
      <c r="I6" s="1" t="s">
        <v>56</v>
      </c>
      <c r="J6" s="16" t="s">
        <v>41</v>
      </c>
    </row>
  </sheetData>
  <mergeCells count="3">
    <mergeCell ref="B3:F3"/>
    <mergeCell ref="G3:J3"/>
    <mergeCell ref="B2:J2"/>
  </mergeCells>
  <dataValidations count="13">
    <dataValidation allowBlank="1" showInputMessage="1" showErrorMessage="1" prompt="צור הוצאות מפורטות בגליון עבודה זה. הזן פרטים בטבלה 'הוצאות מפורטות'. קישורי ניווט בתאים B1 ו- C1 מעבירים אל גליון העבודה הקודם וגליון העבודה הבא" sqref="A1" xr:uid="{00000000-0002-0000-0200-000000000000}"/>
    <dataValidation allowBlank="1" showInputMessage="1" showErrorMessage="1" prompt="הזן קוד ספר ראשי בעמודה זו תחת כותרת זו" sqref="B4" xr:uid="{00000000-0002-0000-0200-000001000000}"/>
    <dataValidation allowBlank="1" showInputMessage="1" showErrorMessage="1" prompt="הזן את תאריך החשבונית בעמודה זו תחת כותרת זו" sqref="C4" xr:uid="{00000000-0002-0000-0200-000002000000}"/>
    <dataValidation allowBlank="1" showInputMessage="1" showErrorMessage="1" prompt="הזן את מספר החשבונית בעמודה זו תחת כותרת זו" sqref="D4" xr:uid="{00000000-0002-0000-0200-000003000000}"/>
    <dataValidation allowBlank="1" showInputMessage="1" showErrorMessage="1" prompt="הזן את שם המבקש בעמודה זו תחת כותרת זו" sqref="E4" xr:uid="{00000000-0002-0000-0200-000004000000}"/>
    <dataValidation allowBlank="1" showInputMessage="1" showErrorMessage="1" prompt="הזן סכום שיק בעמודה זו תחת כותרת זו" sqref="F4" xr:uid="{00000000-0002-0000-0200-000005000000}"/>
    <dataValidation allowBlank="1" showInputMessage="1" showErrorMessage="1" prompt="הזן את שם מקבל התשלום בעמודה זו תחת כותרת זו" sqref="G4" xr:uid="{00000000-0002-0000-0200-000006000000}"/>
    <dataValidation allowBlank="1" showInputMessage="1" showErrorMessage="1" prompt="הזן את מטרת השימוש בשיק בעמודה זו תחת כותרת זו" sqref="H4" xr:uid="{00000000-0002-0000-0200-000007000000}"/>
    <dataValidation allowBlank="1" showInputMessage="1" showErrorMessage="1" prompt="הזן את שיטת ההפצה בעמודה זו תחת כותרת זו" sqref="I4" xr:uid="{00000000-0002-0000-0200-000008000000}"/>
    <dataValidation allowBlank="1" showInputMessage="1" showErrorMessage="1" prompt="הזן את תאריך התיוק בעמודה זו תחת כותרת זו" sqref="J4" xr:uid="{00000000-0002-0000-0200-000009000000}"/>
    <dataValidation allowBlank="1" showInputMessage="1" showErrorMessage="1" prompt="הכותרת של גליון עבודה זה מופיעה בתא זה. כלי פריסה לסינון טבלה לפי 'בקשה מאת' מופיע בתא B3, וכלי פריסה לסינון טבלה לפי מקבל התשלום מופיע בתא G3" sqref="B2:J2" xr:uid="{00000000-0002-0000-0200-00000A000000}"/>
    <dataValidation allowBlank="1" showInputMessage="1" showErrorMessage="1" prompt="קישור ניווט. בחר כדי לעבור אל 'סיכום הוצאות חודשיות'" sqref="B1" xr:uid="{00000000-0002-0000-0200-00000B000000}"/>
    <dataValidation allowBlank="1" showInputMessage="1" showErrorMessage="1" prompt="קישור ניווט מופיע בתא זה. בחר כדי לעבור לגליון העבודה 'צדקה וחסויות'" sqref="C1" xr:uid="{00000000-0002-0000-0200-00000C000000}"/>
  </dataValidations>
  <hyperlinks>
    <hyperlink ref="B1" location="'סיכום הוצאות חודשיות'!A1" tooltip="בחר כדי לנווט לגליון העבודה 'סיכום הוצאות חודשיות'" display="MONTHLY EXPENSES SUMMARY" xr:uid="{00000000-0004-0000-0200-000000000000}"/>
    <hyperlink ref="C1" location="'צדקה וחסויות'!A1" tooltip="בחר כדי לנווט לגליון העבודה 'צדקה וחסויות'" display="צדקה וחסויות" xr:uid="{00000000-0004-0000-0200-000001000000}"/>
  </hyperlinks>
  <printOptions horizontalCentered="1"/>
  <pageMargins left="0.4" right="0.4" top="0.4" bottom="0.6" header="0.3" footer="0.3"/>
  <pageSetup paperSize="9" scale="79" fitToHeight="0" orientation="landscape" verticalDpi="200" r:id="rId1"/>
  <headerFooter differentFirst="1">
    <oddFooter>Page &amp;P of &amp;N</oddFooter>
  </headerFooter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1:L6"/>
  <sheetViews>
    <sheetView showGridLines="0" rightToLeft="1" workbookViewId="0"/>
  </sheetViews>
  <sheetFormatPr defaultRowHeight="30" customHeight="1" x14ac:dyDescent="0.2"/>
  <cols>
    <col min="1" max="1" width="2.625" customWidth="1"/>
    <col min="2" max="2" width="12.25" customWidth="1"/>
    <col min="3" max="3" width="18" customWidth="1"/>
    <col min="4" max="4" width="28.625" customWidth="1"/>
    <col min="5" max="5" width="17.25" customWidth="1"/>
    <col min="6" max="6" width="17.375" customWidth="1"/>
    <col min="7" max="7" width="26.875" customWidth="1"/>
    <col min="8" max="8" width="16.5" customWidth="1"/>
    <col min="9" max="9" width="21.625" customWidth="1"/>
    <col min="10" max="10" width="15.375" customWidth="1"/>
    <col min="11" max="11" width="15.25" customWidth="1"/>
    <col min="12" max="12" width="11.625" customWidth="1"/>
  </cols>
  <sheetData>
    <row r="1" spans="1:12" ht="15" customHeight="1" x14ac:dyDescent="0.2">
      <c r="A1" s="1"/>
      <c r="B1" s="7" t="s">
        <v>23</v>
      </c>
      <c r="C1" s="12"/>
      <c r="D1" s="1"/>
      <c r="E1" s="1"/>
      <c r="F1" s="1"/>
      <c r="G1" s="1"/>
      <c r="H1" s="1"/>
      <c r="I1" s="1"/>
      <c r="J1" s="1"/>
      <c r="K1" s="1"/>
      <c r="L1" s="1"/>
    </row>
    <row r="2" spans="1:12" ht="24.75" customHeight="1" thickBot="1" x14ac:dyDescent="0.35">
      <c r="A2" s="1"/>
      <c r="B2" s="25" t="s">
        <v>39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" customHeight="1" thickTop="1" x14ac:dyDescent="0.2">
      <c r="A3" s="1"/>
      <c r="B3" s="24" t="s">
        <v>38</v>
      </c>
      <c r="C3" s="24"/>
      <c r="D3" s="24"/>
      <c r="E3" s="24"/>
      <c r="F3" s="24"/>
      <c r="G3" s="24" t="s">
        <v>47</v>
      </c>
      <c r="H3" s="24"/>
      <c r="I3" s="24"/>
      <c r="J3" s="24"/>
      <c r="K3" s="24"/>
      <c r="L3" s="24"/>
    </row>
    <row r="4" spans="1:12" ht="30" customHeight="1" x14ac:dyDescent="0.2">
      <c r="A4" s="1"/>
      <c r="B4" s="1" t="s">
        <v>2</v>
      </c>
      <c r="C4" s="1" t="s">
        <v>58</v>
      </c>
      <c r="D4" s="1" t="s">
        <v>43</v>
      </c>
      <c r="E4" s="1" t="s">
        <v>46</v>
      </c>
      <c r="F4" s="1" t="s">
        <v>60</v>
      </c>
      <c r="G4" s="1" t="s">
        <v>48</v>
      </c>
      <c r="H4" s="1" t="s">
        <v>63</v>
      </c>
      <c r="I4" s="1" t="s">
        <v>66</v>
      </c>
      <c r="J4" s="1" t="s">
        <v>69</v>
      </c>
      <c r="K4" s="1" t="s">
        <v>54</v>
      </c>
      <c r="L4" s="1" t="s">
        <v>57</v>
      </c>
    </row>
    <row r="5" spans="1:12" ht="30" customHeight="1" x14ac:dyDescent="0.2">
      <c r="A5" s="1"/>
      <c r="B5" s="2">
        <v>12000</v>
      </c>
      <c r="C5" s="16" t="s">
        <v>41</v>
      </c>
      <c r="D5" s="1" t="s">
        <v>59</v>
      </c>
      <c r="E5" s="15">
        <v>1000</v>
      </c>
      <c r="F5" s="13">
        <v>12</v>
      </c>
      <c r="G5" s="5" t="s">
        <v>61</v>
      </c>
      <c r="H5" s="1" t="s">
        <v>64</v>
      </c>
      <c r="I5" s="1" t="s">
        <v>67</v>
      </c>
      <c r="J5" s="1" t="s">
        <v>70</v>
      </c>
      <c r="K5" s="1" t="s">
        <v>71</v>
      </c>
      <c r="L5" s="16" t="s">
        <v>41</v>
      </c>
    </row>
    <row r="6" spans="1:12" ht="30" customHeight="1" x14ac:dyDescent="0.2">
      <c r="A6" s="1"/>
      <c r="B6" s="2">
        <v>11000</v>
      </c>
      <c r="C6" s="16" t="s">
        <v>41</v>
      </c>
      <c r="D6" s="1" t="s">
        <v>59</v>
      </c>
      <c r="E6" s="13">
        <v>2500</v>
      </c>
      <c r="F6" s="13">
        <v>0</v>
      </c>
      <c r="G6" s="5" t="s">
        <v>62</v>
      </c>
      <c r="H6" s="1" t="s">
        <v>65</v>
      </c>
      <c r="I6" s="1" t="s">
        <v>68</v>
      </c>
      <c r="J6" s="1" t="s">
        <v>65</v>
      </c>
      <c r="K6" s="1" t="s">
        <v>71</v>
      </c>
      <c r="L6" s="16" t="s">
        <v>41</v>
      </c>
    </row>
  </sheetData>
  <mergeCells count="3">
    <mergeCell ref="B3:F3"/>
    <mergeCell ref="G3:L3"/>
    <mergeCell ref="B2:L2"/>
  </mergeCells>
  <dataValidations count="14">
    <dataValidation allowBlank="1" showInputMessage="1" showErrorMessage="1" prompt="צור רשימה של פריטי צדקה וחסויות בגליון עבודה זה. הזן פרטים בטבלה 'אחר'. בחר את תא B1 כדי לנווט לגליון העבודה 'הוצאות מפורטות'" sqref="A1" xr:uid="{00000000-0002-0000-0300-000000000000}"/>
    <dataValidation allowBlank="1" showInputMessage="1" showErrorMessage="1" prompt="הזן קוד ספר ראשי בעמודה זו תחת כותרת זו" sqref="B4" xr:uid="{00000000-0002-0000-0300-000001000000}"/>
    <dataValidation allowBlank="1" showInputMessage="1" showErrorMessage="1" prompt="הזן את תאריך הגשת הבקשה לשיק בעמודה זו תחת כותרת זו" sqref="C4" xr:uid="{00000000-0002-0000-0300-000002000000}"/>
    <dataValidation allowBlank="1" showInputMessage="1" showErrorMessage="1" prompt="הזן את שם המבקש בעמודה זו תחת כותרת זו" sqref="D4" xr:uid="{00000000-0002-0000-0300-000003000000}"/>
    <dataValidation allowBlank="1" showInputMessage="1" showErrorMessage="1" prompt="הזן סכום שיק בעמודה זו תחת כותרת זו" sqref="E4" xr:uid="{00000000-0002-0000-0300-000004000000}"/>
    <dataValidation allowBlank="1" showInputMessage="1" showErrorMessage="1" prompt="הזן את התרומה בשנה שעברה בעמודה זו תחת כותרת זו" sqref="F4" xr:uid="{00000000-0002-0000-0300-000005000000}"/>
    <dataValidation allowBlank="1" showInputMessage="1" showErrorMessage="1" prompt="הזן את שם מקבל התשלום בעמודה זו תחת כותרת זו" sqref="G4" xr:uid="{00000000-0002-0000-0300-000006000000}"/>
    <dataValidation allowBlank="1" showInputMessage="1" showErrorMessage="1" prompt="הזן מטרה בעמודה זו תחת כותרת זו" sqref="H4" xr:uid="{00000000-0002-0000-0300-000007000000}"/>
    <dataValidation allowBlank="1" showInputMessage="1" showErrorMessage="1" prompt="הזן שם אדם עבור 'אושר על-ידי' בעמודה זו תחת כותרת זו" sqref="I4" xr:uid="{00000000-0002-0000-0300-000008000000}"/>
    <dataValidation allowBlank="1" showInputMessage="1" showErrorMessage="1" prompt="הזן קטגוריה בעמודה זו תחת כותרת זו" sqref="J4" xr:uid="{00000000-0002-0000-0300-000009000000}"/>
    <dataValidation allowBlank="1" showInputMessage="1" showErrorMessage="1" prompt="הזן את שיטת ההפצה בעמודה זו תחת כותרת זו" sqref="K4" xr:uid="{00000000-0002-0000-0300-00000A000000}"/>
    <dataValidation allowBlank="1" showInputMessage="1" showErrorMessage="1" prompt="הזן את תאריך התיוק בעמודה זו תחת כותרת זו" sqref="L4" xr:uid="{00000000-0002-0000-0300-00000B000000}"/>
    <dataValidation allowBlank="1" showInputMessage="1" showErrorMessage="1" prompt="קישור ניווט. בחר כדי לעבור לגליון העבודה 'הוצאות מפורטות'" sqref="B1" xr:uid="{00000000-0002-0000-0300-00000C000000}"/>
    <dataValidation allowBlank="1" showInputMessage="1" showErrorMessage="1" prompt="הכותרת של גליון עבודה זה מופיעה בתא זה. כלי פריסה לסינון טבלה לפי 'בקשה מאת' מופיע בתא B3, וכלי פריסה לסינון טבלה לפי מקבל התשלום מופיע בתא G3" sqref="B2:L2" xr:uid="{00000000-0002-0000-0300-00000D000000}"/>
  </dataValidations>
  <hyperlinks>
    <hyperlink ref="B1" location="'הוצאות מפורטות'!A1" tooltip="בחר כדי לנווט לגליון העבודה 'הוצאות מפורטות'" display="ITEMIZED EXPENSES" xr:uid="{00000000-0004-0000-0300-000000000000}"/>
  </hyperlinks>
  <printOptions horizontalCentered="1"/>
  <pageMargins left="0.4" right="0.4" top="0.4" bottom="0.6" header="0.3" footer="0.3"/>
  <pageSetup paperSize="9" scale="64" fitToHeight="0" orientation="landscape" verticalDpi="200" r:id="rId1"/>
  <headerFooter differentFirst="1">
    <oddFooter>Page &amp;P of &amp;N</oddFooter>
  </headerFooter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TM04068895</Template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10</vt:i4>
      </vt:variant>
    </vt:vector>
  </HeadingPairs>
  <TitlesOfParts>
    <vt:vector size="14" baseType="lpstr">
      <vt:lpstr>סיכום תקציב מתחילת השנה עד היום</vt:lpstr>
      <vt:lpstr>סיכום הוצאות חודשיות</vt:lpstr>
      <vt:lpstr>הוצאות מפורטות</vt:lpstr>
      <vt:lpstr>צדקה וחסויות</vt:lpstr>
      <vt:lpstr>_שנה</vt:lpstr>
      <vt:lpstr>'הוצאות מפורטות'!WPrint_TitlesW</vt:lpstr>
      <vt:lpstr>'סיכום הוצאות חודשיות'!WPrint_TitlesW</vt:lpstr>
      <vt:lpstr>'סיכום תקציב מתחילת השנה עד היום'!WPrint_TitlesW</vt:lpstr>
      <vt:lpstr>'צדקה וחסויות'!WPrint_TitlesW</vt:lpstr>
      <vt:lpstr>אזור_כותרות_שורות1..G2</vt:lpstr>
      <vt:lpstr>כותרת1</vt:lpstr>
      <vt:lpstr>כותרת2</vt:lpstr>
      <vt:lpstr>כותרת3</vt:lpstr>
      <vt:lpstr>כותרת4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USER</dc:creator>
  <cp:lastModifiedBy>USER</cp:lastModifiedBy>
  <dcterms:created xsi:type="dcterms:W3CDTF">2018-01-30T03:07:15Z</dcterms:created>
  <dcterms:modified xsi:type="dcterms:W3CDTF">2025-07-15T06:17:48Z</dcterms:modified>
</cp:coreProperties>
</file>