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filterPrivacy="1" defaultThemeVersion="166925"/>
  <xr:revisionPtr revIDLastSave="0" documentId="13_ncr:1_{A5C8A331-F0F8-4EC9-903C-6BE03CA47FB4}" xr6:coauthVersionLast="36" xr6:coauthVersionMax="47" xr10:uidLastSave="{00000000-0000-0000-0000-000000000000}"/>
  <bookViews>
    <workbookView xWindow="0" yWindow="0" windowWidth="15345" windowHeight="6750" xr2:uid="{44228F4E-B941-48CD-94DB-FE64F8431F42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3" i="1"/>
  <c r="O2" i="1"/>
  <c r="H10" i="1" l="1"/>
  <c r="H4" i="1"/>
  <c r="H5" i="1"/>
  <c r="P3" i="1" s="1"/>
  <c r="H6" i="1"/>
  <c r="H7" i="1"/>
  <c r="H8" i="1"/>
  <c r="H3" i="1"/>
  <c r="H2" i="1"/>
  <c r="P2" i="1" l="1"/>
  <c r="P4" i="1"/>
  <c r="H9" i="1"/>
  <c r="F11" i="1" l="1"/>
  <c r="H11" i="1"/>
  <c r="H12" i="1" s="1"/>
</calcChain>
</file>

<file path=xl/sharedStrings.xml><?xml version="1.0" encoding="utf-8"?>
<sst xmlns="http://schemas.openxmlformats.org/spreadsheetml/2006/main" count="47" uniqueCount="32">
  <si>
    <t>גורמי החום</t>
  </si>
  <si>
    <t>יחידה</t>
  </si>
  <si>
    <t>כמות</t>
  </si>
  <si>
    <t>מקדם</t>
  </si>
  <si>
    <t>שטח X המקדם = BTU/U</t>
  </si>
  <si>
    <t>ללא צל</t>
  </si>
  <si>
    <t>תריס או וילון פנימי</t>
  </si>
  <si>
    <t>תריס או סככה חיצונית</t>
  </si>
  <si>
    <t>א.</t>
  </si>
  <si>
    <t>צפון מזרח</t>
  </si>
  <si>
    <t>מ"ר</t>
  </si>
  <si>
    <t>מזרח</t>
  </si>
  <si>
    <t>דרום מזרח</t>
  </si>
  <si>
    <t>ב.</t>
  </si>
  <si>
    <t>דרום</t>
  </si>
  <si>
    <t>ג.</t>
  </si>
  <si>
    <t>דרום מערב</t>
  </si>
  <si>
    <t>מערב</t>
  </si>
  <si>
    <t>צפון מערב</t>
  </si>
  <si>
    <t>סה"כ קרינה מחלונות</t>
  </si>
  <si>
    <t>מעבר חום דרך חלונות שאינם מול השמש</t>
  </si>
  <si>
    <t>מעבר חום דרך חלונות מול השמש</t>
  </si>
  <si>
    <t>חלונות צד צפון</t>
  </si>
  <si>
    <t>סה"כ קרינה מחלונות 1 + 2</t>
  </si>
  <si>
    <t>סיכום כולל</t>
  </si>
  <si>
    <r>
      <t xml:space="preserve">מחשב </t>
    </r>
    <r>
      <rPr>
        <b/>
        <sz val="12"/>
        <color theme="1"/>
        <rFont val="Arial"/>
        <family val="2"/>
        <scheme val="minor"/>
      </rPr>
      <t>רק</t>
    </r>
    <r>
      <rPr>
        <sz val="11"/>
        <color theme="1"/>
        <rFont val="Arial"/>
        <family val="2"/>
        <charset val="177"/>
        <scheme val="minor"/>
      </rPr>
      <t xml:space="preserve"> את הקבוצה הגדולה א. / ב. / ג.</t>
    </r>
  </si>
  <si>
    <r>
      <t xml:space="preserve">חישוב </t>
    </r>
    <r>
      <rPr>
        <b/>
        <sz val="12"/>
        <color theme="1"/>
        <rFont val="Arial"/>
        <family val="2"/>
        <scheme val="minor"/>
      </rPr>
      <t>שאר</t>
    </r>
    <r>
      <rPr>
        <sz val="11"/>
        <color theme="1"/>
        <rFont val="Arial"/>
        <family val="2"/>
        <charset val="177"/>
        <scheme val="minor"/>
      </rPr>
      <t xml:space="preserve"> הקבוצות של סעיף 1</t>
    </r>
  </si>
  <si>
    <t>סיכום קבוצה א.</t>
  </si>
  <si>
    <t>סיכום קבוצה ב.</t>
  </si>
  <si>
    <t>סיכום קבוצה ג.</t>
  </si>
  <si>
    <t>סה"כ מ"ר לפי קבוצה</t>
  </si>
  <si>
    <t>סה"כ BTU לפי קבוצה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</si>
</sst>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0" borderId="0" xfId="0" applyFont="1"/>
    <xf numFmtId="0" fontId="0" fillId="3" borderId="3" xfId="0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3" borderId="5" xfId="0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1" fillId="5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2328-667B-430B-9759-845AE73E7BAE}">
  <dimension ref="A1:P12"/>
  <sheetViews>
    <sheetView rightToLeft="1" tabSelected="1" topLeftCell="D1" workbookViewId="0">
      <selection activeCell="F11" sqref="F11"/>
    </sheetView>
  </sheetViews>
  <sheetFormatPr defaultRowHeight="14.25" x14ac:dyDescent="0.2"/>
  <cols>
    <col min="3" max="3" width="2.625" bestFit="1" customWidth="1"/>
    <col min="4" max="4" width="17.375" customWidth="1"/>
    <col min="5" max="5" width="5.625" customWidth="1"/>
    <col min="6" max="6" width="13.875" bestFit="1" customWidth="1"/>
    <col min="7" max="7" width="17.25" customWidth="1"/>
    <col min="8" max="8" width="16.5" customWidth="1"/>
    <col min="14" max="14" width="11.625" bestFit="1" customWidth="1"/>
  </cols>
  <sheetData>
    <row r="1" spans="1:16" ht="42.75" x14ac:dyDescent="0.2">
      <c r="A1" s="1"/>
      <c r="B1" s="1" t="s">
        <v>0</v>
      </c>
      <c r="C1" s="15"/>
      <c r="D1" s="15"/>
      <c r="E1" s="1" t="s">
        <v>1</v>
      </c>
      <c r="F1" s="1" t="s">
        <v>2</v>
      </c>
      <c r="G1" s="2" t="s">
        <v>3</v>
      </c>
      <c r="H1" s="1" t="s">
        <v>4</v>
      </c>
      <c r="I1" s="3"/>
      <c r="J1" s="5" t="s">
        <v>5</v>
      </c>
      <c r="K1" s="5" t="s">
        <v>6</v>
      </c>
      <c r="L1" s="5" t="s">
        <v>7</v>
      </c>
      <c r="N1" s="26"/>
      <c r="O1" s="26" t="s">
        <v>30</v>
      </c>
      <c r="P1" s="26" t="s">
        <v>31</v>
      </c>
    </row>
    <row r="2" spans="1:16" x14ac:dyDescent="0.2">
      <c r="A2" s="16">
        <v>1</v>
      </c>
      <c r="B2" s="16" t="s">
        <v>21</v>
      </c>
      <c r="C2" s="16" t="s">
        <v>8</v>
      </c>
      <c r="D2" s="5" t="s">
        <v>9</v>
      </c>
      <c r="E2" s="5" t="s">
        <v>10</v>
      </c>
      <c r="F2" s="5">
        <v>2</v>
      </c>
      <c r="G2" s="5" t="s">
        <v>5</v>
      </c>
      <c r="H2" s="5">
        <f>HLOOKUP(G2,$J$1:L2,ROW())*F2</f>
        <v>900</v>
      </c>
      <c r="I2" s="3"/>
      <c r="J2" s="4">
        <v>450</v>
      </c>
      <c r="K2" s="4">
        <v>300</v>
      </c>
      <c r="L2" s="4">
        <v>200</v>
      </c>
      <c r="N2" s="25" t="s">
        <v>27</v>
      </c>
      <c r="O2" s="23">
        <f>SUM(F2:F4)</f>
        <v>6</v>
      </c>
      <c r="P2" s="23">
        <f>SUM(H2:H4)</f>
        <v>2140</v>
      </c>
    </row>
    <row r="3" spans="1:16" x14ac:dyDescent="0.2">
      <c r="A3" s="16"/>
      <c r="B3" s="16"/>
      <c r="C3" s="16"/>
      <c r="D3" s="5" t="s">
        <v>11</v>
      </c>
      <c r="E3" s="5" t="s">
        <v>10</v>
      </c>
      <c r="F3" s="5">
        <v>2</v>
      </c>
      <c r="G3" s="5" t="s">
        <v>6</v>
      </c>
      <c r="H3" s="5">
        <f>HLOOKUP(G3,$J$1:L3,ROW())*F3</f>
        <v>900</v>
      </c>
      <c r="I3" s="3"/>
      <c r="J3" s="4">
        <v>1000</v>
      </c>
      <c r="K3" s="4">
        <v>450</v>
      </c>
      <c r="L3" s="4">
        <v>320</v>
      </c>
      <c r="N3" s="25" t="s">
        <v>28</v>
      </c>
      <c r="O3" s="24">
        <f>SUM(F5)</f>
        <v>3</v>
      </c>
      <c r="P3" s="23">
        <f>SUM(H5)</f>
        <v>3000</v>
      </c>
    </row>
    <row r="4" spans="1:16" ht="15" thickBot="1" x14ac:dyDescent="0.25">
      <c r="A4" s="16"/>
      <c r="B4" s="16"/>
      <c r="C4" s="17"/>
      <c r="D4" s="9" t="s">
        <v>12</v>
      </c>
      <c r="E4" s="9" t="s">
        <v>10</v>
      </c>
      <c r="F4" s="9">
        <v>2</v>
      </c>
      <c r="G4" s="9" t="s">
        <v>7</v>
      </c>
      <c r="H4" s="9">
        <f>HLOOKUP(G4,$J$1:L4,ROW())*F4</f>
        <v>340</v>
      </c>
      <c r="I4" s="3"/>
      <c r="J4" s="4">
        <v>1400</v>
      </c>
      <c r="K4" s="4">
        <v>550</v>
      </c>
      <c r="L4" s="4">
        <v>170</v>
      </c>
      <c r="N4" s="25" t="s">
        <v>29</v>
      </c>
      <c r="O4" s="24">
        <f>SUM(F6:F8)</f>
        <v>12</v>
      </c>
      <c r="P4" s="23">
        <f>SUM(H6:H8)</f>
        <v>8280</v>
      </c>
    </row>
    <row r="5" spans="1:16" ht="15.75" thickTop="1" thickBot="1" x14ac:dyDescent="0.25">
      <c r="A5" s="16"/>
      <c r="B5" s="16"/>
      <c r="C5" s="11" t="s">
        <v>13</v>
      </c>
      <c r="D5" s="12" t="s">
        <v>14</v>
      </c>
      <c r="E5" s="12" t="s">
        <v>10</v>
      </c>
      <c r="F5" s="12">
        <v>3</v>
      </c>
      <c r="G5" s="14" t="s">
        <v>5</v>
      </c>
      <c r="H5" s="12">
        <f>HLOOKUP(G5,$J$1:L5,ROW())*F5</f>
        <v>3000</v>
      </c>
      <c r="I5" s="3"/>
      <c r="J5" s="4">
        <v>1000</v>
      </c>
      <c r="K5" s="4">
        <v>430</v>
      </c>
      <c r="L5" s="4">
        <v>250</v>
      </c>
    </row>
    <row r="6" spans="1:16" ht="15" thickTop="1" x14ac:dyDescent="0.2">
      <c r="A6" s="16"/>
      <c r="B6" s="16"/>
      <c r="C6" s="18" t="s">
        <v>15</v>
      </c>
      <c r="D6" s="7" t="s">
        <v>16</v>
      </c>
      <c r="E6" s="7" t="s">
        <v>10</v>
      </c>
      <c r="F6" s="7">
        <v>4</v>
      </c>
      <c r="G6" s="7" t="s">
        <v>5</v>
      </c>
      <c r="H6" s="7">
        <f>HLOOKUP(G6,$J$1:L6,ROW())*F6</f>
        <v>4000</v>
      </c>
      <c r="I6" s="3"/>
      <c r="J6" s="4">
        <v>1000</v>
      </c>
      <c r="K6" s="4">
        <v>450</v>
      </c>
      <c r="L6" s="4">
        <v>320</v>
      </c>
    </row>
    <row r="7" spans="1:16" x14ac:dyDescent="0.2">
      <c r="A7" s="16"/>
      <c r="B7" s="16"/>
      <c r="C7" s="16"/>
      <c r="D7" s="5" t="s">
        <v>17</v>
      </c>
      <c r="E7" s="5" t="s">
        <v>10</v>
      </c>
      <c r="F7" s="5">
        <v>4</v>
      </c>
      <c r="G7" s="5" t="s">
        <v>6</v>
      </c>
      <c r="H7" s="5">
        <f>HLOOKUP(G7,$J$1:L7,ROW())*F7</f>
        <v>2800</v>
      </c>
      <c r="I7" s="3"/>
      <c r="J7" s="4">
        <v>1700</v>
      </c>
      <c r="K7" s="4">
        <v>700</v>
      </c>
      <c r="L7" s="4">
        <v>500</v>
      </c>
    </row>
    <row r="8" spans="1:16" ht="15" thickBot="1" x14ac:dyDescent="0.25">
      <c r="A8" s="16"/>
      <c r="B8" s="16"/>
      <c r="C8" s="17"/>
      <c r="D8" s="9" t="s">
        <v>18</v>
      </c>
      <c r="E8" s="9" t="s">
        <v>10</v>
      </c>
      <c r="F8" s="9">
        <v>4</v>
      </c>
      <c r="G8" s="9" t="s">
        <v>7</v>
      </c>
      <c r="H8" s="9">
        <f>HLOOKUP(G8,$J$1:L8,ROW())*F8</f>
        <v>1480</v>
      </c>
      <c r="I8" s="3"/>
      <c r="J8" s="4">
        <v>1300</v>
      </c>
      <c r="K8" s="4">
        <v>550</v>
      </c>
      <c r="L8" s="4">
        <v>370</v>
      </c>
    </row>
    <row r="9" spans="1:16" ht="16.5" thickTop="1" x14ac:dyDescent="0.25">
      <c r="A9" s="16"/>
      <c r="B9" s="16"/>
      <c r="C9" s="19" t="s">
        <v>19</v>
      </c>
      <c r="D9" s="19"/>
      <c r="E9" s="20" t="s">
        <v>25</v>
      </c>
      <c r="F9" s="20"/>
      <c r="G9" s="20"/>
      <c r="H9" s="10">
        <f>MAX(SUM(H2:H4),SUM(H5),SUM(H6:H8))</f>
        <v>8280</v>
      </c>
      <c r="I9" s="3"/>
      <c r="J9" s="3"/>
      <c r="K9" s="3"/>
      <c r="L9" s="3"/>
    </row>
    <row r="10" spans="1:16" ht="71.25" x14ac:dyDescent="0.2">
      <c r="A10" s="22">
        <v>2</v>
      </c>
      <c r="B10" s="13" t="s">
        <v>20</v>
      </c>
      <c r="C10" s="22" t="s">
        <v>22</v>
      </c>
      <c r="D10" s="22"/>
      <c r="E10" s="13" t="s">
        <v>10</v>
      </c>
      <c r="F10" s="13">
        <v>10</v>
      </c>
      <c r="G10" s="22">
        <v>250</v>
      </c>
      <c r="H10" s="6">
        <f>SUM(F10*G10)</f>
        <v>2500</v>
      </c>
      <c r="I10" s="3"/>
      <c r="J10" s="3"/>
      <c r="K10" s="3"/>
      <c r="L10" s="3"/>
    </row>
    <row r="11" spans="1:16" ht="15.75" x14ac:dyDescent="0.25">
      <c r="A11" s="22"/>
      <c r="B11" s="22" t="s">
        <v>26</v>
      </c>
      <c r="C11" s="22"/>
      <c r="D11" s="22"/>
      <c r="E11" s="6" t="s">
        <v>10</v>
      </c>
      <c r="F11" s="27">
        <f>SUMIFS(O2:O4,P2:P4,MIN(P2:P4))</f>
        <v>6</v>
      </c>
      <c r="G11" s="22"/>
      <c r="H11" s="6">
        <f>F11*G10</f>
        <v>1500</v>
      </c>
      <c r="I11" s="3"/>
      <c r="K11" s="3"/>
      <c r="L11" s="3"/>
    </row>
    <row r="12" spans="1:16" ht="18" x14ac:dyDescent="0.25">
      <c r="A12" s="4"/>
      <c r="B12" s="21" t="s">
        <v>23</v>
      </c>
      <c r="C12" s="21"/>
      <c r="D12" s="21"/>
      <c r="E12" s="21" t="s">
        <v>24</v>
      </c>
      <c r="F12" s="21"/>
      <c r="G12" s="21"/>
      <c r="H12" s="4">
        <f>SUM(H9+H10+H11)</f>
        <v>12280</v>
      </c>
      <c r="I12" s="8"/>
    </row>
  </sheetData>
  <mergeCells count="13">
    <mergeCell ref="E9:G9"/>
    <mergeCell ref="E12:G12"/>
    <mergeCell ref="B12:D12"/>
    <mergeCell ref="B11:D11"/>
    <mergeCell ref="A10:A11"/>
    <mergeCell ref="G10:G11"/>
    <mergeCell ref="C10:D10"/>
    <mergeCell ref="C1:D1"/>
    <mergeCell ref="A2:A9"/>
    <mergeCell ref="B2:B9"/>
    <mergeCell ref="C2:C4"/>
    <mergeCell ref="C6:C8"/>
    <mergeCell ref="C9:D9"/>
  </mergeCells>
  <dataValidations disablePrompts="1" count="1">
    <dataValidation type="list" allowBlank="1" showInputMessage="1" showErrorMessage="1" sqref="G2:G8" xr:uid="{1533A32C-F081-4686-99CC-400B219946B1}">
      <formula1>$J$1:$L$1</formula1>
    </dataValidation>
  </dataValidations>
  <pageMargins left="0.7" right="0.7" top="0.75" bottom="0.75" header="0.3" footer="0.3"/>
  <pageSetup orientation="portrait" r:id="rId1"/>
  <ignoredErrors>
    <ignoredError sqref="O2:O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2024-07-05T14:07:15Z</dcterms:created>
  <dcterms:modified xsi:type="dcterms:W3CDTF">2024-07-08T22:24:52Z</dcterms:modified>
</cp:coreProperties>
</file>