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7614C7B-26B9-416E-9E6F-99D663D37027}" xr6:coauthVersionLast="47" xr6:coauthVersionMax="47" xr10:uidLastSave="{00000000-0000-0000-0000-000000000000}"/>
  <bookViews>
    <workbookView xWindow="-108" yWindow="-108" windowWidth="23256" windowHeight="12456" xr2:uid="{215121F8-0337-4D4B-9AB4-5A5ABEFDEA8B}"/>
  </bookViews>
  <sheets>
    <sheet name="גיליון1" sheetId="1" r:id="rId1"/>
    <sheet name="גיליון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3" i="2"/>
  <c r="D6" i="1"/>
  <c r="N14" i="1"/>
  <c r="E6" i="1"/>
  <c r="F6" i="1"/>
  <c r="M27" i="1"/>
  <c r="N15" i="1" l="1"/>
  <c r="AE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C10" i="1"/>
  <c r="H5" i="2" l="1"/>
  <c r="H17" i="2"/>
  <c r="H18" i="2"/>
  <c r="H19" i="2"/>
  <c r="H4" i="2"/>
  <c r="H6" i="2"/>
  <c r="H7" i="2"/>
  <c r="H8" i="2"/>
  <c r="H9" i="2"/>
  <c r="H10" i="2"/>
  <c r="H11" i="2"/>
  <c r="H12" i="2"/>
  <c r="H13" i="2"/>
  <c r="H14" i="2"/>
  <c r="H15" i="2"/>
  <c r="H16" i="2"/>
  <c r="H3" i="2"/>
  <c r="E54" i="2"/>
  <c r="G20" i="2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F9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H14" i="1"/>
  <c r="L6" i="1"/>
  <c r="L8" i="1" s="1"/>
  <c r="L9" i="1" s="1"/>
  <c r="K6" i="1"/>
  <c r="K8" i="1" s="1"/>
  <c r="K9" i="1" s="1"/>
  <c r="J6" i="1"/>
  <c r="J8" i="1" s="1"/>
  <c r="J9" i="1" s="1"/>
  <c r="I6" i="1"/>
  <c r="I8" i="1" s="1"/>
  <c r="I9" i="1" s="1"/>
  <c r="H6" i="1"/>
  <c r="H8" i="1" s="1"/>
  <c r="H9" i="1" s="1"/>
  <c r="G6" i="1"/>
  <c r="G8" i="1" s="1"/>
  <c r="G9" i="1" s="1"/>
  <c r="F8" i="1"/>
  <c r="F9" i="1" s="1"/>
  <c r="E8" i="1"/>
  <c r="E9" i="1" s="1"/>
  <c r="D8" i="1"/>
  <c r="D9" i="1" s="1"/>
  <c r="C6" i="1"/>
  <c r="C8" i="1" l="1"/>
  <c r="C9" i="1" s="1"/>
  <c r="D14" i="1"/>
  <c r="H20" i="2"/>
  <c r="G26" i="2" l="1"/>
</calcChain>
</file>

<file path=xl/sharedStrings.xml><?xml version="1.0" encoding="utf-8"?>
<sst xmlns="http://schemas.openxmlformats.org/spreadsheetml/2006/main" count="115" uniqueCount="91">
  <si>
    <t>תאריך עברי</t>
  </si>
  <si>
    <t>תאריך לועזי</t>
  </si>
  <si>
    <t>משעה</t>
  </si>
  <si>
    <t>עד שעה</t>
  </si>
  <si>
    <t>סה"כ</t>
  </si>
  <si>
    <t>הספק - שורות</t>
  </si>
  <si>
    <t>שעות במספר</t>
  </si>
  <si>
    <t>משכורת לפי שעות</t>
  </si>
  <si>
    <t>משכורת לפי הספק</t>
  </si>
  <si>
    <t>סה"כ משכורת לפי שעות</t>
  </si>
  <si>
    <t>סה"כ משכורת לפי הספק</t>
  </si>
  <si>
    <t>כ"ד אייר</t>
  </si>
  <si>
    <t>כ"ה אייר</t>
  </si>
  <si>
    <t>כ"ו אייר</t>
  </si>
  <si>
    <t>כ"ז אייר</t>
  </si>
  <si>
    <t>כ"ח אייר</t>
  </si>
  <si>
    <t>כ"ט אייר</t>
  </si>
  <si>
    <t>א' סיון</t>
  </si>
  <si>
    <t>ב' סיון</t>
  </si>
  <si>
    <t>ג' סיון</t>
  </si>
  <si>
    <t>ד' סיון</t>
  </si>
  <si>
    <t>ה' סיון</t>
  </si>
  <si>
    <t>ו' סיון</t>
  </si>
  <si>
    <t>ז' סיון</t>
  </si>
  <si>
    <t>ח' סיון</t>
  </si>
  <si>
    <t>ט' סיון</t>
  </si>
  <si>
    <t>י' סיון</t>
  </si>
  <si>
    <t>י"א סיון</t>
  </si>
  <si>
    <t>י"ב סיון</t>
  </si>
  <si>
    <t>י"ג סיון</t>
  </si>
  <si>
    <t>י"ד סיון</t>
  </si>
  <si>
    <t>ט"ו סיון</t>
  </si>
  <si>
    <t>ט"ז סיון</t>
  </si>
  <si>
    <t>י"ז סיון</t>
  </si>
  <si>
    <t>י"ח סיון</t>
  </si>
  <si>
    <t>משכורת לשעה</t>
  </si>
  <si>
    <t>משכורת לשורה</t>
  </si>
  <si>
    <t>י"ט סיון</t>
  </si>
  <si>
    <t>כ' סיון</t>
  </si>
  <si>
    <t>כ"א סיון</t>
  </si>
  <si>
    <t>כ"ב סיון</t>
  </si>
  <si>
    <t>כ"ג סיון</t>
  </si>
  <si>
    <t>כ"ד סיון</t>
  </si>
  <si>
    <t>מוצר</t>
  </si>
  <si>
    <t>תאריך</t>
  </si>
  <si>
    <t>שם קונה</t>
  </si>
  <si>
    <t>הכנסה ברוטו</t>
  </si>
  <si>
    <t>הכנסה נטו</t>
  </si>
  <si>
    <t>פרשת הקטורת</t>
  </si>
  <si>
    <t>מגילה 1</t>
  </si>
  <si>
    <t>מגילה 2</t>
  </si>
  <si>
    <t>מגילה 3</t>
  </si>
  <si>
    <t>מגילה 4</t>
  </si>
  <si>
    <t>מזוזה 1</t>
  </si>
  <si>
    <t>מזוזה 2</t>
  </si>
  <si>
    <t>מזוזה 3</t>
  </si>
  <si>
    <t>מזוזה 4</t>
  </si>
  <si>
    <t>מזוזה 5</t>
  </si>
  <si>
    <t>מזוזה 6</t>
  </si>
  <si>
    <t>מזוזה 7</t>
  </si>
  <si>
    <t>מזוזה 8</t>
  </si>
  <si>
    <t>מזוזה 9</t>
  </si>
  <si>
    <t>מזוזה 10</t>
  </si>
  <si>
    <t>מזוזה 11</t>
  </si>
  <si>
    <t>מזוזה 12</t>
  </si>
  <si>
    <t>תפילין</t>
  </si>
  <si>
    <t>הוצאות</t>
  </si>
  <si>
    <t>קורס סת"ם</t>
  </si>
  <si>
    <t>פיזיותרפיסט</t>
  </si>
  <si>
    <t>סה"כ הכנסות</t>
  </si>
  <si>
    <t>קולמוס עשרת</t>
  </si>
  <si>
    <t>קולמוס מזוזות</t>
  </si>
  <si>
    <t>תעודה</t>
  </si>
  <si>
    <t>דיו, מי קלף, ציוד</t>
  </si>
  <si>
    <t>סוחר פלוני</t>
  </si>
  <si>
    <t>סוחר אלמוני</t>
  </si>
  <si>
    <t>שולחן כסא וכו'</t>
  </si>
  <si>
    <t>הוצאות שוטפות בלימוד</t>
  </si>
  <si>
    <t>ט"ו אייר תשפ"ד</t>
  </si>
  <si>
    <t>23.5.2024</t>
  </si>
  <si>
    <t>שכר לשעה</t>
  </si>
  <si>
    <t>שעות כתיבה</t>
  </si>
  <si>
    <t>ממוצע שעות כתיבה ליום</t>
  </si>
  <si>
    <t>ממוצע הספק ליום</t>
  </si>
  <si>
    <t>שורות</t>
  </si>
  <si>
    <t>קדש</t>
  </si>
  <si>
    <t>כי יביאך</t>
  </si>
  <si>
    <t>שמע</t>
  </si>
  <si>
    <t>אם שמע</t>
  </si>
  <si>
    <t>תיקון סופרים</t>
  </si>
  <si>
    <t>קולמוס מגילות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</si>
</sst>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1010000]d\.m\.yy;@"/>
    <numFmt numFmtId="165" formatCode="[h]:mm"/>
    <numFmt numFmtId="166" formatCode="0.0"/>
    <numFmt numFmtId="167" formatCode="&quot;₪&quot;\ #,##0"/>
    <numFmt numFmtId="168" formatCode="&quot;₪&quot;\ #,##0.0"/>
  </numFmts>
  <fonts count="10" x14ac:knownFonts="1">
    <font>
      <sz val="11"/>
      <color theme="1"/>
      <name val="Arial"/>
      <family val="2"/>
      <charset val="177"/>
      <scheme val="minor"/>
    </font>
    <font>
      <sz val="11"/>
      <color rgb="FF595959"/>
      <name val="Tahoma"/>
      <family val="2"/>
    </font>
    <font>
      <sz val="11"/>
      <name val="Tahoma"/>
      <family val="2"/>
    </font>
    <font>
      <sz val="36"/>
      <color rgb="FF595959"/>
      <name val="Tahoma"/>
      <family val="2"/>
    </font>
    <font>
      <b/>
      <sz val="11"/>
      <color rgb="FF595959"/>
      <name val="Tahoma"/>
      <family val="2"/>
    </font>
    <font>
      <sz val="8"/>
      <name val="Arial"/>
      <family val="2"/>
      <charset val="177"/>
      <scheme val="minor"/>
    </font>
    <font>
      <b/>
      <sz val="12"/>
      <name val="Arial"/>
      <family val="2"/>
      <scheme val="minor"/>
    </font>
    <font>
      <sz val="11"/>
      <color theme="1"/>
      <name val="Arial"/>
      <family val="2"/>
      <scheme val="minor"/>
    </font>
    <font>
      <b/>
      <sz val="48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0" fillId="0" borderId="4" xfId="0" applyNumberFormat="1" applyBorder="1"/>
    <xf numFmtId="164" fontId="0" fillId="0" borderId="5" xfId="0" applyNumberFormat="1" applyBorder="1"/>
    <xf numFmtId="0" fontId="1" fillId="0" borderId="7" xfId="0" applyFont="1" applyBorder="1"/>
    <xf numFmtId="20" fontId="0" fillId="0" borderId="8" xfId="0" applyNumberFormat="1" applyBorder="1"/>
    <xf numFmtId="0" fontId="0" fillId="0" borderId="9" xfId="0" applyBorder="1"/>
    <xf numFmtId="0" fontId="0" fillId="0" borderId="10" xfId="0" applyBorder="1"/>
    <xf numFmtId="165" fontId="0" fillId="0" borderId="8" xfId="0" applyNumberFormat="1" applyBorder="1"/>
    <xf numFmtId="20" fontId="0" fillId="0" borderId="9" xfId="0" applyNumberFormat="1" applyBorder="1"/>
    <xf numFmtId="20" fontId="0" fillId="0" borderId="10" xfId="0" applyNumberFormat="1" applyBorder="1"/>
    <xf numFmtId="0" fontId="0" fillId="0" borderId="8" xfId="0" applyBorder="1"/>
    <xf numFmtId="166" fontId="0" fillId="0" borderId="8" xfId="0" applyNumberFormat="1" applyBorder="1"/>
    <xf numFmtId="166" fontId="0" fillId="0" borderId="9" xfId="0" applyNumberFormat="1" applyBorder="1"/>
    <xf numFmtId="166" fontId="0" fillId="0" borderId="10" xfId="0" applyNumberFormat="1" applyBorder="1"/>
    <xf numFmtId="0" fontId="1" fillId="0" borderId="1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164" fontId="0" fillId="4" borderId="9" xfId="0" applyNumberForma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0" fillId="0" borderId="0" xfId="0" quotePrefix="1"/>
    <xf numFmtId="0" fontId="0" fillId="5" borderId="13" xfId="0" applyFill="1" applyBorder="1"/>
    <xf numFmtId="0" fontId="4" fillId="5" borderId="10" xfId="0" applyFont="1" applyFill="1" applyBorder="1"/>
    <xf numFmtId="0" fontId="4" fillId="5" borderId="9" xfId="0" applyFont="1" applyFill="1" applyBorder="1"/>
    <xf numFmtId="0" fontId="4" fillId="5" borderId="14" xfId="0" applyFont="1" applyFill="1" applyBorder="1"/>
    <xf numFmtId="0" fontId="4" fillId="0" borderId="0" xfId="0" applyFont="1"/>
    <xf numFmtId="14" fontId="0" fillId="4" borderId="9" xfId="0" applyNumberForma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164" fontId="9" fillId="4" borderId="13" xfId="0" applyNumberFormat="1" applyFont="1" applyFill="1" applyBorder="1" applyAlignment="1">
      <alignment horizontal="center"/>
    </xf>
    <xf numFmtId="0" fontId="9" fillId="0" borderId="0" xfId="0" applyFont="1"/>
    <xf numFmtId="167" fontId="0" fillId="4" borderId="9" xfId="0" applyNumberFormat="1" applyFill="1" applyBorder="1" applyAlignment="1">
      <alignment horizontal="center"/>
    </xf>
    <xf numFmtId="167" fontId="0" fillId="4" borderId="10" xfId="0" applyNumberFormat="1" applyFill="1" applyBorder="1" applyAlignment="1">
      <alignment horizontal="center"/>
    </xf>
    <xf numFmtId="167" fontId="9" fillId="4" borderId="14" xfId="0" applyNumberFormat="1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168" fontId="0" fillId="0" borderId="8" xfId="0" applyNumberFormat="1" applyBorder="1"/>
    <xf numFmtId="168" fontId="0" fillId="0" borderId="9" xfId="0" applyNumberFormat="1" applyBorder="1"/>
    <xf numFmtId="168" fontId="0" fillId="0" borderId="10" xfId="0" applyNumberFormat="1" applyBorder="1"/>
    <xf numFmtId="168" fontId="0" fillId="0" borderId="12" xfId="0" applyNumberFormat="1" applyBorder="1"/>
    <xf numFmtId="168" fontId="0" fillId="0" borderId="0" xfId="0" applyNumberFormat="1"/>
    <xf numFmtId="165" fontId="0" fillId="6" borderId="9" xfId="0" applyNumberFormat="1" applyFill="1" applyBorder="1"/>
    <xf numFmtId="0" fontId="0" fillId="6" borderId="9" xfId="0" applyFill="1" applyBorder="1"/>
    <xf numFmtId="0" fontId="4" fillId="0" borderId="9" xfId="0" applyFont="1" applyBorder="1"/>
    <xf numFmtId="0" fontId="0" fillId="0" borderId="0" xfId="0" applyAlignment="1">
      <alignment horizontal="center"/>
    </xf>
    <xf numFmtId="0" fontId="0" fillId="6" borderId="9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168" fontId="3" fillId="2" borderId="0" xfId="0" applyNumberFormat="1" applyFont="1" applyFill="1" applyAlignment="1">
      <alignment horizontal="center" vertical="center"/>
    </xf>
    <xf numFmtId="168" fontId="3" fillId="3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5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numFmt numFmtId="167" formatCode="&quot;₪&quot;\ #,##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7" formatCode="&quot;₪&quot;\ #,##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7" formatCode="&quot;₪&quot;\ #,##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[$-1010000]d\.m\.yy;@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[$-1010000]d\.m\.yy;@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5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5" tint="0.79998168889431442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Arial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95959"/>
        <name val="Tahoma"/>
        <family val="2"/>
        <scheme val="none"/>
      </font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95959"/>
        <name val="Tahoma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63DA66-1041-4271-8AAB-2B639836E318}" name="טבלה35" displayName="טבלה35" ref="B2:AF10" totalsRowShown="0" headerRowDxfId="57" headerRowBorderDxfId="56" tableBorderDxfId="55">
  <autoFilter ref="B2:AF10" xr:uid="{FC206AD3-ADBE-417D-915C-63FC01BFE09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</autoFilter>
  <tableColumns count="31">
    <tableColumn id="1" xr3:uid="{3B360F38-30BC-4AA6-8D55-CEDE366A9090}" name="תאריך עברי" dataDxfId="54"/>
    <tableColumn id="2" xr3:uid="{C028B77B-D9DA-486D-91CA-FEFBA0CB960A}" name="כ&quot;ד אייר" dataDxfId="53"/>
    <tableColumn id="3" xr3:uid="{235A65F6-2C19-47C6-BCDD-CE1830B1B77F}" name="כ&quot;ה אייר" dataDxfId="52"/>
    <tableColumn id="4" xr3:uid="{6BB1A9A7-6086-498A-9A45-B39AA65450E3}" name="כ&quot;ו אייר" dataDxfId="51"/>
    <tableColumn id="5" xr3:uid="{F4C330AC-924A-4E75-8A04-8D29F5E9C42E}" name="כ&quot;ז אייר" dataDxfId="50"/>
    <tableColumn id="6" xr3:uid="{CFC1DBD4-4896-4700-94FB-BD84F6B708B2}" name="כ&quot;ח אייר" dataDxfId="49"/>
    <tableColumn id="7" xr3:uid="{63A0B2D9-E683-40AD-82A6-4361747AB0D6}" name="כ&quot;ט אייר" dataDxfId="48"/>
    <tableColumn id="8" xr3:uid="{328BF010-A24E-45EF-8C97-649E1B58BA40}" name="א' סיון" dataDxfId="47"/>
    <tableColumn id="9" xr3:uid="{D225C7AA-B46D-447E-8BA6-9A715A4C2406}" name="ב' סיון" dataDxfId="46"/>
    <tableColumn id="10" xr3:uid="{64B50BEC-13C5-42A2-8CD0-42FFDCA98E17}" name="ג' סיון" dataDxfId="45"/>
    <tableColumn id="11" xr3:uid="{76AB5EBE-924B-4E66-9C19-FD09B30E4CD8}" name="ד' סיון" dataDxfId="44"/>
    <tableColumn id="12" xr3:uid="{9C065FB6-EB58-4945-ABAD-88DE2F948B3D}" name="ה' סיון" dataDxfId="43"/>
    <tableColumn id="13" xr3:uid="{FA85F9DB-CAE8-444B-9958-5AA028F06296}" name="ו' סיון" dataDxfId="42"/>
    <tableColumn id="14" xr3:uid="{D103A5A2-E30C-4D71-ADE7-B57B18E7F7C4}" name="ז' סיון" dataDxfId="41"/>
    <tableColumn id="15" xr3:uid="{B785A9F4-9A71-4465-AF6C-3E741119215A}" name="ח' סיון" dataDxfId="40"/>
    <tableColumn id="16" xr3:uid="{D7C7D724-46C0-468E-B860-E19215D936AF}" name="ט' סיון" dataDxfId="39"/>
    <tableColumn id="17" xr3:uid="{463C4247-E988-4E40-8578-FF981B9416D4}" name="י' סיון" dataDxfId="38"/>
    <tableColumn id="18" xr3:uid="{3BEC560D-0D9E-4771-AC57-0C104EF00919}" name="י&quot;א סיון" dataDxfId="37"/>
    <tableColumn id="19" xr3:uid="{D21EC9D8-E66A-4BD2-A45C-54A1952CA3C0}" name="י&quot;ב סיון" dataDxfId="36"/>
    <tableColumn id="20" xr3:uid="{3C75DE71-F79C-458D-9A4C-D34BF8829BD1}" name="י&quot;ג סיון" dataDxfId="35"/>
    <tableColumn id="21" xr3:uid="{F8619BD3-6B74-48AC-81D2-88942BE9F542}" name="י&quot;ד סיון" dataDxfId="34"/>
    <tableColumn id="22" xr3:uid="{7A5398E7-5FDA-41EA-8CB6-D046AD63B740}" name="ט&quot;ו סיון" dataDxfId="33"/>
    <tableColumn id="23" xr3:uid="{755AE3AA-2B34-4F7B-BC97-0AC7CBB65DDA}" name="ט&quot;ז סיון" dataDxfId="32"/>
    <tableColumn id="24" xr3:uid="{83CCA298-8748-459D-943B-E6CD68D5BA74}" name="י&quot;ז סיון" dataDxfId="31"/>
    <tableColumn id="25" xr3:uid="{7AEBB11B-5475-4E83-B2EF-AE64F4B353B6}" name="י&quot;ח סיון" dataDxfId="30"/>
    <tableColumn id="26" xr3:uid="{E561BE0D-A8F2-485D-BF1F-27DD633BBCC4}" name="י&quot;ט סיון" dataDxfId="29"/>
    <tableColumn id="27" xr3:uid="{89EC97A2-4370-473B-93F1-66C42B1121AD}" name="כ' סיון" dataDxfId="28"/>
    <tableColumn id="28" xr3:uid="{5186F8F4-837B-4A97-843B-B04BE2569E55}" name="כ&quot;א סיון" dataDxfId="27"/>
    <tableColumn id="29" xr3:uid="{B3F9A8AE-551C-40D3-BD00-4EE93D707BDD}" name="כ&quot;ב סיון" dataDxfId="26"/>
    <tableColumn id="30" xr3:uid="{6D93D439-8883-4A5B-A130-B146AC41CC4A}" name="כ&quot;ג סיון" dataDxfId="25"/>
    <tableColumn id="31" xr3:uid="{F192262F-D491-4B32-B59C-6F21CE86639E}" name="כ&quot;ד סיון" dataDxfId="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298DA20-3D50-4777-BA78-03A94952B2C9}" name="טבלה13234" displayName="טבלה13234" ref="B25:E54" totalsRowShown="0" headerRowDxfId="23" dataDxfId="21" headerRowBorderDxfId="22" tableBorderDxfId="20" totalsRowBorderDxfId="19">
  <tableColumns count="4">
    <tableColumn id="1" xr3:uid="{FCA0B712-1542-4D49-8F35-B29176142EA1}" name="מוצר" dataDxfId="18"/>
    <tableColumn id="2" xr3:uid="{5E549FC0-6BDF-48DD-BF91-CAA1804DDBED}" name="תאריך" dataDxfId="17"/>
    <tableColumn id="3" xr3:uid="{B4184431-A04D-4FBB-ABCE-2A65EE0E96BB}" name="תאריך לועזי" dataDxfId="16"/>
    <tableColumn id="4" xr3:uid="{E7BF9B5B-3225-4030-B89D-E344DDB390FD}" name="הוצאות" dataDxfId="1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8AD4DAE-2474-4190-A8DB-56AAD244F227}" name="טבלה23335" displayName="טבלה23335" ref="B2:I20" totalsRowShown="0" headerRowDxfId="14" dataDxfId="12" headerRowBorderDxfId="13" tableBorderDxfId="11" totalsRowBorderDxfId="10">
  <tableColumns count="8">
    <tableColumn id="1" xr3:uid="{D057E680-6B1A-46C3-82F9-C7D03D8FFB46}" name="מוצר" dataDxfId="9"/>
    <tableColumn id="2" xr3:uid="{B93004B7-88C3-42B5-84CD-83853FE8B968}" name="שעות כתיבה" dataDxfId="8"/>
    <tableColumn id="4" xr3:uid="{41EE274F-20D3-4C4A-927B-BA68D671FFC4}" name="תאריך" dataDxfId="7"/>
    <tableColumn id="5" xr3:uid="{0043156D-2789-4FD9-B7EC-F1204E61FFA5}" name="תאריך לועזי" dataDxfId="6"/>
    <tableColumn id="6" xr3:uid="{AA43BADC-382D-441A-957B-DE92C5B0C203}" name="שם קונה" dataDxfId="5"/>
    <tableColumn id="11" xr3:uid="{B29065CB-A7DE-40F9-ACB3-BFB3383EF629}" name="הכנסה ברוטו" dataDxfId="4"/>
    <tableColumn id="12" xr3:uid="{A98778CE-B04F-4E14-A84D-F4169988B463}" name="הכנסה נטו" dataDxfId="3"/>
    <tableColumn id="3" xr3:uid="{3B21D0F3-586A-46CD-B6FE-F7D4D4B24553}" name="שכר לשעה" dataDxfId="2">
      <calculatedColumnFormula>IFERROR(טבלה23335[[#This Row],[הכנסה נטו]]/טבלה23335[[#This Row],[שעות כתיבה]],0)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EDCB2-31BD-4E77-8CE2-CFEACC4BC53E}">
  <dimension ref="B2:AF27"/>
  <sheetViews>
    <sheetView rightToLeft="1" tabSelected="1" zoomScaleNormal="100" workbookViewId="0">
      <selection activeCell="E19" sqref="E19"/>
    </sheetView>
  </sheetViews>
  <sheetFormatPr defaultRowHeight="13.8" x14ac:dyDescent="0.25"/>
  <cols>
    <col min="2" max="2" width="18.69921875" customWidth="1"/>
    <col min="3" max="3" width="9.8984375" bestFit="1" customWidth="1"/>
    <col min="4" max="4" width="9.796875" customWidth="1"/>
    <col min="5" max="5" width="9.8984375" customWidth="1"/>
    <col min="6" max="6" width="9.09765625" customWidth="1"/>
    <col min="7" max="8" width="9.69921875" customWidth="1"/>
    <col min="10" max="10" width="10.3984375" customWidth="1"/>
    <col min="11" max="11" width="10.19921875" customWidth="1"/>
    <col min="12" max="12" width="10" customWidth="1"/>
  </cols>
  <sheetData>
    <row r="2" spans="2:32" ht="14.4" thickBot="1" x14ac:dyDescent="0.3">
      <c r="B2" s="1" t="s">
        <v>0</v>
      </c>
      <c r="C2" s="2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21</v>
      </c>
      <c r="N2" s="2" t="s">
        <v>22</v>
      </c>
      <c r="O2" s="2" t="s">
        <v>23</v>
      </c>
      <c r="P2" s="2" t="s">
        <v>24</v>
      </c>
      <c r="Q2" s="2" t="s">
        <v>25</v>
      </c>
      <c r="R2" s="2" t="s">
        <v>26</v>
      </c>
      <c r="S2" s="2" t="s">
        <v>27</v>
      </c>
      <c r="T2" s="2" t="s">
        <v>28</v>
      </c>
      <c r="U2" s="2" t="s">
        <v>29</v>
      </c>
      <c r="V2" s="2" t="s">
        <v>30</v>
      </c>
      <c r="W2" s="2" t="s">
        <v>31</v>
      </c>
      <c r="X2" s="2" t="s">
        <v>32</v>
      </c>
      <c r="Y2" s="2" t="s">
        <v>33</v>
      </c>
      <c r="Z2" s="2" t="s">
        <v>34</v>
      </c>
      <c r="AA2" s="2" t="s">
        <v>37</v>
      </c>
      <c r="AB2" s="2" t="s">
        <v>38</v>
      </c>
      <c r="AC2" s="2" t="s">
        <v>39</v>
      </c>
      <c r="AD2" s="2" t="s">
        <v>40</v>
      </c>
      <c r="AE2" s="2" t="s">
        <v>41</v>
      </c>
      <c r="AF2" s="2" t="s">
        <v>42</v>
      </c>
    </row>
    <row r="3" spans="2:32" x14ac:dyDescent="0.25">
      <c r="B3" s="3" t="s">
        <v>1</v>
      </c>
      <c r="C3" s="4">
        <v>45444</v>
      </c>
      <c r="D3" s="4">
        <v>45445</v>
      </c>
      <c r="E3" s="4">
        <v>45446</v>
      </c>
      <c r="F3" s="4">
        <v>45447</v>
      </c>
      <c r="G3" s="4">
        <v>45448</v>
      </c>
      <c r="H3" s="4">
        <v>45449</v>
      </c>
      <c r="I3" s="4">
        <v>45450</v>
      </c>
      <c r="J3" s="4">
        <v>45451</v>
      </c>
      <c r="K3" s="4">
        <v>45452</v>
      </c>
      <c r="L3" s="4">
        <v>45453</v>
      </c>
      <c r="M3" s="5">
        <v>45454</v>
      </c>
      <c r="N3" s="5">
        <v>45455</v>
      </c>
      <c r="O3" s="5">
        <v>45456</v>
      </c>
      <c r="P3" s="5">
        <v>45457</v>
      </c>
      <c r="Q3" s="5">
        <v>45458</v>
      </c>
      <c r="R3" s="5">
        <v>45459</v>
      </c>
      <c r="S3" s="5">
        <v>45460</v>
      </c>
      <c r="T3" s="5">
        <v>45461</v>
      </c>
      <c r="U3" s="5">
        <v>45462</v>
      </c>
      <c r="V3" s="5">
        <v>45463</v>
      </c>
      <c r="W3" s="5">
        <v>45464</v>
      </c>
      <c r="X3" s="5">
        <v>45465</v>
      </c>
      <c r="Y3" s="5">
        <v>45466</v>
      </c>
      <c r="Z3" s="5">
        <v>45467</v>
      </c>
      <c r="AA3" s="5">
        <v>45468</v>
      </c>
      <c r="AB3" s="5">
        <v>45469</v>
      </c>
      <c r="AC3" s="5">
        <v>45470</v>
      </c>
      <c r="AD3" s="5">
        <v>45471</v>
      </c>
      <c r="AE3" s="5">
        <v>45472</v>
      </c>
      <c r="AF3" s="5">
        <v>45473</v>
      </c>
    </row>
    <row r="4" spans="2:32" x14ac:dyDescent="0.25">
      <c r="B4" s="6" t="s">
        <v>2</v>
      </c>
      <c r="C4" s="7">
        <v>6.25E-2</v>
      </c>
      <c r="D4" s="8"/>
      <c r="E4" s="8"/>
      <c r="F4" s="8"/>
      <c r="G4" s="8"/>
      <c r="H4" s="8"/>
      <c r="I4" s="8"/>
      <c r="J4" s="8"/>
      <c r="K4" s="8"/>
      <c r="L4" s="9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2:32" x14ac:dyDescent="0.25">
      <c r="B5" s="6" t="s">
        <v>3</v>
      </c>
      <c r="C5" s="7">
        <v>0.14583333333333334</v>
      </c>
      <c r="D5" s="8"/>
      <c r="E5" s="8"/>
      <c r="F5" s="8"/>
      <c r="G5" s="8"/>
      <c r="H5" s="8"/>
      <c r="I5" s="8"/>
      <c r="J5" s="8"/>
      <c r="K5" s="8"/>
      <c r="L5" s="9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2:32" x14ac:dyDescent="0.25">
      <c r="B6" s="6" t="s">
        <v>4</v>
      </c>
      <c r="C6" s="10">
        <f>C5-C4</f>
        <v>8.3333333333333343E-2</v>
      </c>
      <c r="D6" s="11">
        <f t="shared" ref="D6:AF6" si="0">D5-D4</f>
        <v>0</v>
      </c>
      <c r="E6" s="11">
        <f t="shared" si="0"/>
        <v>0</v>
      </c>
      <c r="F6" s="11">
        <f t="shared" si="0"/>
        <v>0</v>
      </c>
      <c r="G6" s="11">
        <f t="shared" si="0"/>
        <v>0</v>
      </c>
      <c r="H6" s="11">
        <f t="shared" si="0"/>
        <v>0</v>
      </c>
      <c r="I6" s="11">
        <f t="shared" si="0"/>
        <v>0</v>
      </c>
      <c r="J6" s="11">
        <f t="shared" si="0"/>
        <v>0</v>
      </c>
      <c r="K6" s="11">
        <f t="shared" si="0"/>
        <v>0</v>
      </c>
      <c r="L6" s="12">
        <f t="shared" si="0"/>
        <v>0</v>
      </c>
      <c r="M6" s="10">
        <f t="shared" si="0"/>
        <v>0</v>
      </c>
      <c r="N6" s="11">
        <f t="shared" si="0"/>
        <v>0</v>
      </c>
      <c r="O6" s="11">
        <f t="shared" si="0"/>
        <v>0</v>
      </c>
      <c r="P6" s="11">
        <f t="shared" si="0"/>
        <v>0</v>
      </c>
      <c r="Q6" s="11">
        <f t="shared" si="0"/>
        <v>0</v>
      </c>
      <c r="R6" s="11">
        <f t="shared" si="0"/>
        <v>0</v>
      </c>
      <c r="S6" s="11">
        <f t="shared" si="0"/>
        <v>0</v>
      </c>
      <c r="T6" s="11">
        <f t="shared" si="0"/>
        <v>0</v>
      </c>
      <c r="U6" s="11">
        <f t="shared" si="0"/>
        <v>0</v>
      </c>
      <c r="V6" s="12">
        <f t="shared" si="0"/>
        <v>0</v>
      </c>
      <c r="W6" s="10">
        <f t="shared" si="0"/>
        <v>0</v>
      </c>
      <c r="X6" s="11">
        <f t="shared" si="0"/>
        <v>0</v>
      </c>
      <c r="Y6" s="11">
        <f t="shared" si="0"/>
        <v>0</v>
      </c>
      <c r="Z6" s="11">
        <f t="shared" si="0"/>
        <v>0</v>
      </c>
      <c r="AA6" s="11">
        <f t="shared" si="0"/>
        <v>0</v>
      </c>
      <c r="AB6" s="11">
        <f t="shared" si="0"/>
        <v>0</v>
      </c>
      <c r="AC6" s="11">
        <f t="shared" si="0"/>
        <v>0</v>
      </c>
      <c r="AD6" s="11">
        <f t="shared" si="0"/>
        <v>0</v>
      </c>
      <c r="AE6" s="11">
        <f t="shared" si="0"/>
        <v>0</v>
      </c>
      <c r="AF6" s="12">
        <f t="shared" si="0"/>
        <v>0</v>
      </c>
    </row>
    <row r="7" spans="2:32" x14ac:dyDescent="0.25">
      <c r="B7" s="6" t="s">
        <v>5</v>
      </c>
      <c r="C7" s="13">
        <v>5</v>
      </c>
      <c r="D7" s="8"/>
      <c r="E7" s="8"/>
      <c r="F7" s="8"/>
      <c r="G7" s="8"/>
      <c r="H7" s="8"/>
      <c r="I7" s="8"/>
      <c r="J7" s="8"/>
      <c r="K7" s="8"/>
      <c r="L7" s="9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2:32" hidden="1" x14ac:dyDescent="0.25">
      <c r="B8" s="6" t="s">
        <v>6</v>
      </c>
      <c r="C8" s="14">
        <f>C6*24</f>
        <v>2</v>
      </c>
      <c r="D8" s="15">
        <f t="shared" ref="D8:L8" si="1">D6*24</f>
        <v>0</v>
      </c>
      <c r="E8" s="15">
        <f t="shared" si="1"/>
        <v>0</v>
      </c>
      <c r="F8" s="15">
        <f t="shared" si="1"/>
        <v>0</v>
      </c>
      <c r="G8" s="15">
        <f t="shared" si="1"/>
        <v>0</v>
      </c>
      <c r="H8" s="15">
        <f t="shared" si="1"/>
        <v>0</v>
      </c>
      <c r="I8" s="15">
        <f t="shared" si="1"/>
        <v>0</v>
      </c>
      <c r="J8" s="15">
        <f t="shared" si="1"/>
        <v>0</v>
      </c>
      <c r="K8" s="15">
        <f t="shared" si="1"/>
        <v>0</v>
      </c>
      <c r="L8" s="16">
        <f t="shared" si="1"/>
        <v>0</v>
      </c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2:32" x14ac:dyDescent="0.25">
      <c r="B9" s="6" t="s">
        <v>7</v>
      </c>
      <c r="C9" s="49">
        <f t="shared" ref="C9:AF9" si="2">C8*$E$22</f>
        <v>100</v>
      </c>
      <c r="D9" s="50">
        <f t="shared" si="2"/>
        <v>0</v>
      </c>
      <c r="E9" s="50">
        <f t="shared" si="2"/>
        <v>0</v>
      </c>
      <c r="F9" s="50">
        <f t="shared" si="2"/>
        <v>0</v>
      </c>
      <c r="G9" s="50">
        <f t="shared" si="2"/>
        <v>0</v>
      </c>
      <c r="H9" s="50">
        <f t="shared" si="2"/>
        <v>0</v>
      </c>
      <c r="I9" s="50">
        <f t="shared" si="2"/>
        <v>0</v>
      </c>
      <c r="J9" s="50">
        <f t="shared" si="2"/>
        <v>0</v>
      </c>
      <c r="K9" s="50">
        <f t="shared" si="2"/>
        <v>0</v>
      </c>
      <c r="L9" s="51">
        <f t="shared" si="2"/>
        <v>0</v>
      </c>
      <c r="M9" s="49">
        <f t="shared" si="2"/>
        <v>0</v>
      </c>
      <c r="N9" s="50">
        <f t="shared" si="2"/>
        <v>0</v>
      </c>
      <c r="O9" s="50">
        <f t="shared" si="2"/>
        <v>0</v>
      </c>
      <c r="P9" s="50">
        <f t="shared" si="2"/>
        <v>0</v>
      </c>
      <c r="Q9" s="50">
        <f t="shared" si="2"/>
        <v>0</v>
      </c>
      <c r="R9" s="50">
        <f t="shared" si="2"/>
        <v>0</v>
      </c>
      <c r="S9" s="50">
        <f t="shared" si="2"/>
        <v>0</v>
      </c>
      <c r="T9" s="50">
        <f t="shared" si="2"/>
        <v>0</v>
      </c>
      <c r="U9" s="50">
        <f t="shared" si="2"/>
        <v>0</v>
      </c>
      <c r="V9" s="51">
        <f t="shared" si="2"/>
        <v>0</v>
      </c>
      <c r="W9" s="49">
        <f t="shared" si="2"/>
        <v>0</v>
      </c>
      <c r="X9" s="50">
        <f t="shared" si="2"/>
        <v>0</v>
      </c>
      <c r="Y9" s="50">
        <f t="shared" si="2"/>
        <v>0</v>
      </c>
      <c r="Z9" s="50">
        <f t="shared" si="2"/>
        <v>0</v>
      </c>
      <c r="AA9" s="50">
        <f t="shared" si="2"/>
        <v>0</v>
      </c>
      <c r="AB9" s="50">
        <f t="shared" si="2"/>
        <v>0</v>
      </c>
      <c r="AC9" s="50">
        <f t="shared" si="2"/>
        <v>0</v>
      </c>
      <c r="AD9" s="50">
        <f t="shared" si="2"/>
        <v>0</v>
      </c>
      <c r="AE9" s="50">
        <f>AE8*$E$22</f>
        <v>0</v>
      </c>
      <c r="AF9" s="51">
        <f t="shared" si="2"/>
        <v>0</v>
      </c>
    </row>
    <row r="10" spans="2:32" x14ac:dyDescent="0.25">
      <c r="B10" s="17" t="s">
        <v>8</v>
      </c>
      <c r="C10" s="52">
        <f>C7*$I$22</f>
        <v>90</v>
      </c>
      <c r="D10" s="52">
        <f t="shared" ref="D10:AF10" si="3">D7*$I$22</f>
        <v>0</v>
      </c>
      <c r="E10" s="52">
        <f t="shared" si="3"/>
        <v>0</v>
      </c>
      <c r="F10" s="52">
        <f t="shared" si="3"/>
        <v>0</v>
      </c>
      <c r="G10" s="52">
        <f t="shared" si="3"/>
        <v>0</v>
      </c>
      <c r="H10" s="52">
        <f t="shared" si="3"/>
        <v>0</v>
      </c>
      <c r="I10" s="52">
        <f t="shared" si="3"/>
        <v>0</v>
      </c>
      <c r="J10" s="52">
        <f t="shared" si="3"/>
        <v>0</v>
      </c>
      <c r="K10" s="52">
        <f t="shared" si="3"/>
        <v>0</v>
      </c>
      <c r="L10" s="52">
        <f t="shared" si="3"/>
        <v>0</v>
      </c>
      <c r="M10" s="52">
        <f t="shared" si="3"/>
        <v>0</v>
      </c>
      <c r="N10" s="52">
        <f t="shared" si="3"/>
        <v>0</v>
      </c>
      <c r="O10" s="52">
        <f t="shared" si="3"/>
        <v>0</v>
      </c>
      <c r="P10" s="52">
        <f t="shared" si="3"/>
        <v>0</v>
      </c>
      <c r="Q10" s="52">
        <f t="shared" si="3"/>
        <v>0</v>
      </c>
      <c r="R10" s="52">
        <f t="shared" si="3"/>
        <v>0</v>
      </c>
      <c r="S10" s="52">
        <f t="shared" si="3"/>
        <v>0</v>
      </c>
      <c r="T10" s="52">
        <f t="shared" si="3"/>
        <v>0</v>
      </c>
      <c r="U10" s="52">
        <f t="shared" si="3"/>
        <v>0</v>
      </c>
      <c r="V10" s="52">
        <f t="shared" si="3"/>
        <v>0</v>
      </c>
      <c r="W10" s="52">
        <f t="shared" si="3"/>
        <v>0</v>
      </c>
      <c r="X10" s="52">
        <f t="shared" si="3"/>
        <v>0</v>
      </c>
      <c r="Y10" s="52">
        <f t="shared" si="3"/>
        <v>0</v>
      </c>
      <c r="Z10" s="52">
        <f t="shared" si="3"/>
        <v>0</v>
      </c>
      <c r="AA10" s="52">
        <f t="shared" si="3"/>
        <v>0</v>
      </c>
      <c r="AB10" s="52">
        <f t="shared" si="3"/>
        <v>0</v>
      </c>
      <c r="AC10" s="52">
        <f t="shared" si="3"/>
        <v>0</v>
      </c>
      <c r="AD10" s="52">
        <f t="shared" si="3"/>
        <v>0</v>
      </c>
      <c r="AE10" s="52">
        <f t="shared" si="3"/>
        <v>0</v>
      </c>
      <c r="AF10" s="52">
        <f t="shared" si="3"/>
        <v>0</v>
      </c>
    </row>
    <row r="13" spans="2:32" x14ac:dyDescent="0.25">
      <c r="B13" s="18"/>
      <c r="D13" s="59" t="s">
        <v>9</v>
      </c>
      <c r="E13" s="60"/>
      <c r="F13" s="60"/>
      <c r="H13" s="61" t="s">
        <v>10</v>
      </c>
      <c r="I13" s="62"/>
      <c r="J13" s="62"/>
    </row>
    <row r="14" spans="2:32" x14ac:dyDescent="0.25">
      <c r="D14" s="63">
        <f>SUM(C9:AF9)</f>
        <v>100</v>
      </c>
      <c r="E14" s="63"/>
      <c r="F14" s="63"/>
      <c r="G14" s="53"/>
      <c r="H14" s="64">
        <f>SUM(C10:AF10)</f>
        <v>90</v>
      </c>
      <c r="I14" s="64"/>
      <c r="J14" s="64"/>
      <c r="L14" s="58" t="s">
        <v>82</v>
      </c>
      <c r="M14" s="58"/>
      <c r="N14" s="54">
        <f>AVERAGEIF(C6:AF6,"&gt;0")</f>
        <v>8.3333333333333343E-2</v>
      </c>
    </row>
    <row r="15" spans="2:32" x14ac:dyDescent="0.25">
      <c r="D15" s="63"/>
      <c r="E15" s="63"/>
      <c r="F15" s="63"/>
      <c r="G15" s="53"/>
      <c r="H15" s="64"/>
      <c r="I15" s="64"/>
      <c r="J15" s="64"/>
      <c r="L15" s="58" t="s">
        <v>83</v>
      </c>
      <c r="M15" s="58"/>
      <c r="N15" s="55">
        <f>AVERAGE(C7:AF7)</f>
        <v>5</v>
      </c>
    </row>
    <row r="16" spans="2:32" x14ac:dyDescent="0.25">
      <c r="D16" s="63"/>
      <c r="E16" s="63"/>
      <c r="F16" s="63"/>
      <c r="G16" s="53"/>
      <c r="H16" s="64"/>
      <c r="I16" s="64"/>
      <c r="J16" s="64"/>
    </row>
    <row r="17" spans="4:13" x14ac:dyDescent="0.25">
      <c r="D17" s="63"/>
      <c r="E17" s="63"/>
      <c r="F17" s="63"/>
      <c r="G17" s="53"/>
      <c r="H17" s="64"/>
      <c r="I17" s="64"/>
      <c r="J17" s="64"/>
    </row>
    <row r="21" spans="4:13" x14ac:dyDescent="0.25">
      <c r="D21" s="57" t="s">
        <v>35</v>
      </c>
      <c r="E21" s="57"/>
      <c r="F21" s="57"/>
      <c r="H21" s="57" t="s">
        <v>36</v>
      </c>
      <c r="I21" s="57"/>
      <c r="J21" s="57"/>
    </row>
    <row r="22" spans="4:13" x14ac:dyDescent="0.25">
      <c r="E22" s="20">
        <v>50</v>
      </c>
      <c r="I22" s="19">
        <v>18</v>
      </c>
      <c r="L22" s="56"/>
      <c r="M22" s="56" t="s">
        <v>84</v>
      </c>
    </row>
    <row r="23" spans="4:13" x14ac:dyDescent="0.25">
      <c r="L23" s="8" t="s">
        <v>85</v>
      </c>
      <c r="M23" s="8">
        <v>16</v>
      </c>
    </row>
    <row r="24" spans="4:13" x14ac:dyDescent="0.25">
      <c r="L24" s="8" t="s">
        <v>86</v>
      </c>
      <c r="M24" s="8">
        <v>12</v>
      </c>
    </row>
    <row r="25" spans="4:13" x14ac:dyDescent="0.25">
      <c r="L25" s="8" t="s">
        <v>87</v>
      </c>
      <c r="M25" s="8">
        <v>7</v>
      </c>
    </row>
    <row r="26" spans="4:13" x14ac:dyDescent="0.25">
      <c r="L26" s="8" t="s">
        <v>88</v>
      </c>
      <c r="M26" s="8">
        <v>17</v>
      </c>
    </row>
    <row r="27" spans="4:13" x14ac:dyDescent="0.25">
      <c r="L27" s="56" t="s">
        <v>4</v>
      </c>
      <c r="M27" s="56">
        <f>SUM(M23:M26)</f>
        <v>52</v>
      </c>
    </row>
  </sheetData>
  <mergeCells count="8">
    <mergeCell ref="H21:J21"/>
    <mergeCell ref="D21:F21"/>
    <mergeCell ref="L14:M14"/>
    <mergeCell ref="L15:M15"/>
    <mergeCell ref="D13:F13"/>
    <mergeCell ref="H13:J13"/>
    <mergeCell ref="D14:F17"/>
    <mergeCell ref="H14:J17"/>
  </mergeCells>
  <phoneticPr fontId="5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ADE44-4A3B-4CD1-BCAD-C4BF94663177}">
  <dimension ref="B2:I58"/>
  <sheetViews>
    <sheetView rightToLeft="1" workbookViewId="0">
      <selection activeCell="K17" sqref="K17"/>
    </sheetView>
  </sheetViews>
  <sheetFormatPr defaultRowHeight="13.8" x14ac:dyDescent="0.25"/>
  <cols>
    <col min="2" max="2" width="17.19921875" customWidth="1"/>
    <col min="3" max="3" width="11.69921875" customWidth="1"/>
    <col min="4" max="4" width="12.69921875" customWidth="1"/>
    <col min="5" max="5" width="12" customWidth="1"/>
    <col min="6" max="6" width="14.8984375" customWidth="1"/>
    <col min="7" max="7" width="13.59765625" customWidth="1"/>
    <col min="8" max="8" width="14.59765625" customWidth="1"/>
    <col min="9" max="9" width="13.3984375" customWidth="1"/>
    <col min="13" max="13" width="14.3984375" customWidth="1"/>
  </cols>
  <sheetData>
    <row r="2" spans="2:9" ht="15.6" x14ac:dyDescent="0.3">
      <c r="B2" s="21" t="s">
        <v>43</v>
      </c>
      <c r="C2" s="22" t="s">
        <v>81</v>
      </c>
      <c r="D2" s="22" t="s">
        <v>44</v>
      </c>
      <c r="E2" s="22" t="s">
        <v>1</v>
      </c>
      <c r="F2" s="22" t="s">
        <v>45</v>
      </c>
      <c r="G2" s="22" t="s">
        <v>46</v>
      </c>
      <c r="H2" s="23" t="s">
        <v>47</v>
      </c>
      <c r="I2" s="48" t="s">
        <v>80</v>
      </c>
    </row>
    <row r="3" spans="2:9" x14ac:dyDescent="0.25">
      <c r="B3" s="24" t="s">
        <v>48</v>
      </c>
      <c r="C3" s="25">
        <v>7</v>
      </c>
      <c r="D3" s="25" t="s">
        <v>78</v>
      </c>
      <c r="E3" s="40" t="s">
        <v>79</v>
      </c>
      <c r="F3" s="25" t="s">
        <v>74</v>
      </c>
      <c r="G3" s="45">
        <v>400</v>
      </c>
      <c r="H3" s="46">
        <f>טבלה23335[[#This Row],[הכנסה ברוטו]]-E36</f>
        <v>300</v>
      </c>
      <c r="I3" s="45">
        <f>IFERROR(טבלה23335[[#This Row],[הכנסה נטו]]/טבלה23335[[#This Row],[שעות כתיבה]],0)</f>
        <v>42.857142857142854</v>
      </c>
    </row>
    <row r="4" spans="2:9" x14ac:dyDescent="0.25">
      <c r="B4" s="24" t="s">
        <v>49</v>
      </c>
      <c r="C4" s="25">
        <v>60</v>
      </c>
      <c r="D4" s="25"/>
      <c r="E4" s="25"/>
      <c r="F4" s="25" t="s">
        <v>75</v>
      </c>
      <c r="G4" s="45">
        <v>6000</v>
      </c>
      <c r="H4" s="46">
        <f>טבלה23335[[#This Row],[הכנסה ברוטו]]-E37</f>
        <v>4500</v>
      </c>
      <c r="I4" s="45">
        <f>IFERROR(טבלה23335[[#This Row],[הכנסה נטו]]/טבלה23335[[#This Row],[שעות כתיבה]],0)</f>
        <v>75</v>
      </c>
    </row>
    <row r="5" spans="2:9" x14ac:dyDescent="0.25">
      <c r="B5" s="24" t="s">
        <v>50</v>
      </c>
      <c r="C5" s="25"/>
      <c r="D5" s="25"/>
      <c r="E5" s="25"/>
      <c r="F5" s="25"/>
      <c r="G5" s="45"/>
      <c r="H5" s="46">
        <f>טבלה23335[[#This Row],[הכנסה ברוטו]]-E38</f>
        <v>0</v>
      </c>
      <c r="I5" s="45">
        <f>IFERROR(טבלה23335[[#This Row],[הכנסה נטו]]/טבלה23335[[#This Row],[שעות כתיבה]],0)</f>
        <v>0</v>
      </c>
    </row>
    <row r="6" spans="2:9" x14ac:dyDescent="0.25">
      <c r="B6" s="24" t="s">
        <v>51</v>
      </c>
      <c r="C6" s="25"/>
      <c r="D6" s="25"/>
      <c r="E6" s="25"/>
      <c r="F6" s="27"/>
      <c r="G6" s="25"/>
      <c r="H6" s="46">
        <f>טבלה23335[[#This Row],[הכנסה ברוטו]]-E39</f>
        <v>0</v>
      </c>
      <c r="I6" s="45">
        <f>IFERROR(טבלה23335[[#This Row],[הכנסה נטו]]/טבלה23335[[#This Row],[שעות כתיבה]],0)</f>
        <v>0</v>
      </c>
    </row>
    <row r="7" spans="2:9" x14ac:dyDescent="0.25">
      <c r="B7" s="26" t="s">
        <v>53</v>
      </c>
      <c r="C7" s="25"/>
      <c r="D7" s="25"/>
      <c r="E7" s="27"/>
      <c r="F7" s="25"/>
      <c r="G7" s="27"/>
      <c r="H7" s="46">
        <f>טבלה23335[[#This Row],[הכנסה ברוטו]]-E40</f>
        <v>0</v>
      </c>
      <c r="I7" s="45">
        <f>IFERROR(טבלה23335[[#This Row],[הכנסה נטו]]/טבלה23335[[#This Row],[שעות כתיבה]],0)</f>
        <v>0</v>
      </c>
    </row>
    <row r="8" spans="2:9" x14ac:dyDescent="0.25">
      <c r="B8" s="26" t="s">
        <v>54</v>
      </c>
      <c r="C8" s="25">
        <v>4</v>
      </c>
      <c r="D8" s="25"/>
      <c r="E8" s="25"/>
      <c r="F8" s="25"/>
      <c r="G8" s="25">
        <v>450</v>
      </c>
      <c r="H8" s="46">
        <f>טבלה23335[[#This Row],[הכנסה ברוטו]]-E41</f>
        <v>405</v>
      </c>
      <c r="I8" s="45">
        <f>IFERROR(טבלה23335[[#This Row],[הכנסה נטו]]/טבלה23335[[#This Row],[שעות כתיבה]],0)</f>
        <v>101.25</v>
      </c>
    </row>
    <row r="9" spans="2:9" x14ac:dyDescent="0.25">
      <c r="B9" s="26" t="s">
        <v>55</v>
      </c>
      <c r="C9" s="25"/>
      <c r="D9" s="25"/>
      <c r="E9" s="25"/>
      <c r="F9" s="25"/>
      <c r="G9" s="25"/>
      <c r="H9" s="46">
        <f>טבלה23335[[#This Row],[הכנסה ברוטו]]-E42</f>
        <v>0</v>
      </c>
      <c r="I9" s="45">
        <f>IFERROR(טבלה23335[[#This Row],[הכנסה נטו]]/טבלה23335[[#This Row],[שעות כתיבה]],0)</f>
        <v>0</v>
      </c>
    </row>
    <row r="10" spans="2:9" x14ac:dyDescent="0.25">
      <c r="B10" s="26" t="s">
        <v>56</v>
      </c>
      <c r="C10" s="25"/>
      <c r="D10" s="25"/>
      <c r="E10" s="25"/>
      <c r="F10" s="27"/>
      <c r="G10" s="25"/>
      <c r="H10" s="46">
        <f>טבלה23335[[#This Row],[הכנסה ברוטו]]-E43</f>
        <v>0</v>
      </c>
      <c r="I10" s="45">
        <f>IFERROR(טבלה23335[[#This Row],[הכנסה נטו]]/טבלה23335[[#This Row],[שעות כתיבה]],0)</f>
        <v>0</v>
      </c>
    </row>
    <row r="11" spans="2:9" x14ac:dyDescent="0.25">
      <c r="B11" s="26" t="s">
        <v>57</v>
      </c>
      <c r="C11" s="25"/>
      <c r="D11" s="25"/>
      <c r="E11" s="25"/>
      <c r="F11" s="25"/>
      <c r="G11" s="27"/>
      <c r="H11" s="46">
        <f>טבלה23335[[#This Row],[הכנסה ברוטו]]-E44</f>
        <v>0</v>
      </c>
      <c r="I11" s="45">
        <f>IFERROR(טבלה23335[[#This Row],[הכנסה נטו]]/טבלה23335[[#This Row],[שעות כתיבה]],0)</f>
        <v>0</v>
      </c>
    </row>
    <row r="12" spans="2:9" x14ac:dyDescent="0.25">
      <c r="B12" s="26" t="s">
        <v>58</v>
      </c>
      <c r="C12" s="25"/>
      <c r="D12" s="25"/>
      <c r="E12" s="25"/>
      <c r="F12" s="25"/>
      <c r="G12" s="25"/>
      <c r="H12" s="46">
        <f>טבלה23335[[#This Row],[הכנסה ברוטו]]-E45</f>
        <v>0</v>
      </c>
      <c r="I12" s="45">
        <f>IFERROR(טבלה23335[[#This Row],[הכנסה נטו]]/טבלה23335[[#This Row],[שעות כתיבה]],0)</f>
        <v>0</v>
      </c>
    </row>
    <row r="13" spans="2:9" x14ac:dyDescent="0.25">
      <c r="B13" s="26" t="s">
        <v>59</v>
      </c>
      <c r="C13" s="25"/>
      <c r="D13" s="25"/>
      <c r="E13" s="25"/>
      <c r="F13" s="25"/>
      <c r="G13" s="25"/>
      <c r="H13" s="46">
        <f>טבלה23335[[#This Row],[הכנסה ברוטו]]-E46</f>
        <v>0</v>
      </c>
      <c r="I13" s="45">
        <f>IFERROR(טבלה23335[[#This Row],[הכנסה נטו]]/טבלה23335[[#This Row],[שעות כתיבה]],0)</f>
        <v>0</v>
      </c>
    </row>
    <row r="14" spans="2:9" x14ac:dyDescent="0.25">
      <c r="B14" s="26" t="s">
        <v>60</v>
      </c>
      <c r="C14" s="25"/>
      <c r="D14" s="25"/>
      <c r="E14" s="27"/>
      <c r="F14" s="27"/>
      <c r="G14" s="25"/>
      <c r="H14" s="46">
        <f>טבלה23335[[#This Row],[הכנסה ברוטו]]-E47</f>
        <v>0</v>
      </c>
      <c r="I14" s="45">
        <f>IFERROR(טבלה23335[[#This Row],[הכנסה נטו]]/טבלה23335[[#This Row],[שעות כתיבה]],0)</f>
        <v>0</v>
      </c>
    </row>
    <row r="15" spans="2:9" x14ac:dyDescent="0.25">
      <c r="B15" s="26" t="s">
        <v>61</v>
      </c>
      <c r="C15" s="25"/>
      <c r="D15" s="25"/>
      <c r="E15" s="27"/>
      <c r="F15" s="25"/>
      <c r="G15" s="27"/>
      <c r="H15" s="46">
        <f>טבלה23335[[#This Row],[הכנסה ברוטו]]-E48</f>
        <v>0</v>
      </c>
      <c r="I15" s="45">
        <f>IFERROR(טבלה23335[[#This Row],[הכנסה נטו]]/טבלה23335[[#This Row],[שעות כתיבה]],0)</f>
        <v>0</v>
      </c>
    </row>
    <row r="16" spans="2:9" x14ac:dyDescent="0.25">
      <c r="B16" s="26" t="s">
        <v>62</v>
      </c>
      <c r="C16" s="25"/>
      <c r="D16" s="25"/>
      <c r="E16" s="27"/>
      <c r="F16" s="25"/>
      <c r="G16" s="25"/>
      <c r="H16" s="46">
        <f>טבלה23335[[#This Row],[הכנסה ברוטו]]-E49</f>
        <v>0</v>
      </c>
      <c r="I16" s="45">
        <f>IFERROR(טבלה23335[[#This Row],[הכנסה נטו]]/טבלה23335[[#This Row],[שעות כתיבה]],0)</f>
        <v>0</v>
      </c>
    </row>
    <row r="17" spans="2:9" x14ac:dyDescent="0.25">
      <c r="B17" s="26" t="s">
        <v>63</v>
      </c>
      <c r="C17" s="25"/>
      <c r="D17" s="25"/>
      <c r="E17" s="27"/>
      <c r="F17" s="27"/>
      <c r="G17" s="45"/>
      <c r="H17" s="46">
        <f>טבלה23335[[#This Row],[הכנסה ברוטו]]-E50</f>
        <v>0</v>
      </c>
      <c r="I17" s="45">
        <f>IFERROR(טבלה23335[[#This Row],[הכנסה נטו]]/טבלה23335[[#This Row],[שעות כתיבה]],0)</f>
        <v>0</v>
      </c>
    </row>
    <row r="18" spans="2:9" x14ac:dyDescent="0.25">
      <c r="B18" s="26" t="s">
        <v>64</v>
      </c>
      <c r="C18" s="25"/>
      <c r="D18" s="25"/>
      <c r="E18" s="27"/>
      <c r="F18" s="27"/>
      <c r="G18" s="45"/>
      <c r="H18" s="46">
        <f>טבלה23335[[#This Row],[הכנסה ברוטו]]-E51</f>
        <v>0</v>
      </c>
      <c r="I18" s="45">
        <f>IFERROR(טבלה23335[[#This Row],[הכנסה נטו]]/טבלה23335[[#This Row],[שעות כתיבה]],0)</f>
        <v>0</v>
      </c>
    </row>
    <row r="19" spans="2:9" x14ac:dyDescent="0.25">
      <c r="B19" s="24" t="s">
        <v>65</v>
      </c>
      <c r="C19" s="25"/>
      <c r="D19" s="25"/>
      <c r="E19" s="27"/>
      <c r="F19" s="27"/>
      <c r="G19" s="45"/>
      <c r="H19" s="46">
        <f>טבלה23335[[#This Row],[הכנסה ברוטו]]-E52</f>
        <v>0</v>
      </c>
      <c r="I19" s="45">
        <f>IFERROR(טבלה23335[[#This Row],[הכנסה נטו]]/טבלה23335[[#This Row],[שעות כתיבה]],0)</f>
        <v>0</v>
      </c>
    </row>
    <row r="20" spans="2:9" s="44" customFormat="1" x14ac:dyDescent="0.25">
      <c r="B20" s="41" t="s">
        <v>4</v>
      </c>
      <c r="C20" s="42"/>
      <c r="D20" s="42"/>
      <c r="E20" s="43"/>
      <c r="F20" s="43"/>
      <c r="G20" s="47">
        <f>SUBTOTAL(9,G3:G19)</f>
        <v>6850</v>
      </c>
      <c r="H20" s="47">
        <f>SUBTOTAL(9,H3:H19)</f>
        <v>5205</v>
      </c>
      <c r="I20" s="45">
        <f>IFERROR(טבלה23335[[#This Row],[הכנסה נטו]]/טבלה23335[[#This Row],[שעות כתיבה]],0)</f>
        <v>0</v>
      </c>
    </row>
    <row r="25" spans="2:9" ht="15.6" x14ac:dyDescent="0.3">
      <c r="B25" s="28" t="s">
        <v>43</v>
      </c>
      <c r="C25" s="29" t="s">
        <v>44</v>
      </c>
      <c r="D25" s="29" t="s">
        <v>1</v>
      </c>
      <c r="E25" s="30" t="s">
        <v>66</v>
      </c>
      <c r="G25" s="57" t="s">
        <v>69</v>
      </c>
      <c r="H25" s="57"/>
      <c r="I25" s="57"/>
    </row>
    <row r="26" spans="2:9" x14ac:dyDescent="0.25">
      <c r="B26" s="31" t="s">
        <v>67</v>
      </c>
      <c r="C26" s="32"/>
      <c r="D26" s="32"/>
      <c r="E26" s="32"/>
      <c r="G26" s="65">
        <f>H20-E54</f>
        <v>3560</v>
      </c>
      <c r="H26" s="65"/>
      <c r="I26" s="65"/>
    </row>
    <row r="27" spans="2:9" x14ac:dyDescent="0.25">
      <c r="B27" s="31" t="s">
        <v>76</v>
      </c>
      <c r="C27" s="32"/>
      <c r="D27" s="32"/>
      <c r="E27" s="32"/>
      <c r="G27" s="65"/>
      <c r="H27" s="65"/>
      <c r="I27" s="65"/>
    </row>
    <row r="28" spans="2:9" x14ac:dyDescent="0.25">
      <c r="B28" s="31" t="s">
        <v>77</v>
      </c>
      <c r="C28" s="32"/>
      <c r="D28" s="32"/>
      <c r="E28" s="32"/>
      <c r="G28" s="65"/>
      <c r="H28" s="65"/>
      <c r="I28" s="65"/>
    </row>
    <row r="29" spans="2:9" x14ac:dyDescent="0.25">
      <c r="B29" s="31" t="s">
        <v>68</v>
      </c>
      <c r="C29" s="32"/>
      <c r="D29" s="32"/>
      <c r="E29" s="32"/>
      <c r="G29" s="65"/>
      <c r="H29" s="65"/>
      <c r="I29" s="65"/>
    </row>
    <row r="30" spans="2:9" ht="15" customHeight="1" x14ac:dyDescent="0.25">
      <c r="B30" s="31" t="s">
        <v>90</v>
      </c>
      <c r="C30" s="32"/>
      <c r="D30" s="32"/>
      <c r="E30" s="32"/>
      <c r="G30" s="65"/>
      <c r="H30" s="65"/>
      <c r="I30" s="65"/>
    </row>
    <row r="31" spans="2:9" ht="13.95" customHeight="1" x14ac:dyDescent="0.25">
      <c r="B31" s="31" t="s">
        <v>70</v>
      </c>
      <c r="C31" s="32"/>
      <c r="D31" s="32"/>
      <c r="E31" s="32"/>
    </row>
    <row r="32" spans="2:9" ht="13.95" customHeight="1" x14ac:dyDescent="0.25">
      <c r="B32" s="31" t="s">
        <v>71</v>
      </c>
      <c r="C32" s="32"/>
      <c r="D32" s="32"/>
      <c r="E32" s="32"/>
    </row>
    <row r="33" spans="2:5" ht="13.95" customHeight="1" x14ac:dyDescent="0.25">
      <c r="B33" s="31" t="s">
        <v>72</v>
      </c>
      <c r="C33" s="32"/>
      <c r="D33" s="32"/>
      <c r="E33" s="32"/>
    </row>
    <row r="34" spans="2:5" ht="13.95" customHeight="1" x14ac:dyDescent="0.25">
      <c r="B34" s="31" t="s">
        <v>73</v>
      </c>
      <c r="C34" s="32"/>
      <c r="D34" s="32"/>
      <c r="E34" s="32"/>
    </row>
    <row r="35" spans="2:5" ht="13.95" customHeight="1" x14ac:dyDescent="0.25">
      <c r="B35" s="31" t="s">
        <v>89</v>
      </c>
      <c r="C35" s="32"/>
      <c r="D35" s="32"/>
      <c r="E35" s="33"/>
    </row>
    <row r="36" spans="2:5" ht="15" customHeight="1" x14ac:dyDescent="0.25">
      <c r="B36" s="31" t="s">
        <v>48</v>
      </c>
      <c r="C36" s="32"/>
      <c r="D36" s="32"/>
      <c r="E36" s="32">
        <v>100</v>
      </c>
    </row>
    <row r="37" spans="2:5" x14ac:dyDescent="0.25">
      <c r="B37" s="31" t="s">
        <v>49</v>
      </c>
      <c r="C37" s="32"/>
      <c r="D37" s="32"/>
      <c r="E37" s="32">
        <v>1500</v>
      </c>
    </row>
    <row r="38" spans="2:5" x14ac:dyDescent="0.25">
      <c r="B38" s="31" t="s">
        <v>50</v>
      </c>
      <c r="C38" s="32"/>
      <c r="D38" s="32"/>
      <c r="E38" s="32"/>
    </row>
    <row r="39" spans="2:5" x14ac:dyDescent="0.25">
      <c r="B39" s="31" t="s">
        <v>51</v>
      </c>
      <c r="C39" s="32"/>
      <c r="D39" s="32"/>
      <c r="E39" s="32"/>
    </row>
    <row r="40" spans="2:5" x14ac:dyDescent="0.25">
      <c r="B40" s="31" t="s">
        <v>52</v>
      </c>
      <c r="C40" s="32"/>
      <c r="D40" s="32"/>
      <c r="E40" s="32"/>
    </row>
    <row r="41" spans="2:5" x14ac:dyDescent="0.25">
      <c r="B41" s="31" t="s">
        <v>53</v>
      </c>
      <c r="C41" s="32"/>
      <c r="D41" s="32"/>
      <c r="E41" s="32">
        <v>45</v>
      </c>
    </row>
    <row r="42" spans="2:5" x14ac:dyDescent="0.25">
      <c r="B42" s="31" t="s">
        <v>54</v>
      </c>
      <c r="C42" s="32"/>
      <c r="D42" s="32"/>
      <c r="E42" s="32"/>
    </row>
    <row r="43" spans="2:5" x14ac:dyDescent="0.25">
      <c r="B43" s="31" t="s">
        <v>55</v>
      </c>
      <c r="C43" s="32"/>
      <c r="D43" s="32"/>
      <c r="E43" s="32"/>
    </row>
    <row r="44" spans="2:5" x14ac:dyDescent="0.25">
      <c r="B44" s="31" t="s">
        <v>56</v>
      </c>
      <c r="C44" s="32"/>
      <c r="D44" s="32"/>
      <c r="E44" s="32"/>
    </row>
    <row r="45" spans="2:5" x14ac:dyDescent="0.25">
      <c r="B45" s="31" t="s">
        <v>57</v>
      </c>
      <c r="C45" s="32"/>
      <c r="D45" s="32"/>
      <c r="E45" s="32"/>
    </row>
    <row r="46" spans="2:5" x14ac:dyDescent="0.25">
      <c r="B46" s="31" t="s">
        <v>58</v>
      </c>
      <c r="C46" s="32"/>
      <c r="D46" s="32"/>
      <c r="E46" s="32"/>
    </row>
    <row r="47" spans="2:5" x14ac:dyDescent="0.25">
      <c r="B47" s="31" t="s">
        <v>59</v>
      </c>
      <c r="C47" s="32"/>
      <c r="D47" s="32"/>
      <c r="E47" s="32"/>
    </row>
    <row r="48" spans="2:5" x14ac:dyDescent="0.25">
      <c r="B48" s="31" t="s">
        <v>60</v>
      </c>
      <c r="C48" s="32"/>
      <c r="D48" s="32"/>
      <c r="E48" s="32"/>
    </row>
    <row r="49" spans="2:7" x14ac:dyDescent="0.25">
      <c r="B49" s="31" t="s">
        <v>61</v>
      </c>
      <c r="C49" s="32"/>
      <c r="D49" s="32"/>
      <c r="E49" s="32"/>
    </row>
    <row r="50" spans="2:7" x14ac:dyDescent="0.25">
      <c r="B50" s="31" t="s">
        <v>62</v>
      </c>
      <c r="C50" s="35"/>
      <c r="D50" s="35"/>
      <c r="E50" s="32"/>
    </row>
    <row r="51" spans="2:7" x14ac:dyDescent="0.25">
      <c r="B51" s="31" t="s">
        <v>63</v>
      </c>
      <c r="C51" s="32"/>
      <c r="D51" s="32"/>
      <c r="E51" s="32"/>
      <c r="G51" s="34"/>
    </row>
    <row r="52" spans="2:7" x14ac:dyDescent="0.25">
      <c r="B52" s="31" t="s">
        <v>64</v>
      </c>
      <c r="C52" s="32"/>
      <c r="D52" s="32"/>
      <c r="E52" s="32"/>
    </row>
    <row r="53" spans="2:7" x14ac:dyDescent="0.25">
      <c r="B53" s="33" t="s">
        <v>65</v>
      </c>
      <c r="C53" s="32"/>
      <c r="D53" s="32"/>
      <c r="E53" s="31"/>
    </row>
    <row r="54" spans="2:7" x14ac:dyDescent="0.25">
      <c r="B54" s="36" t="s">
        <v>4</v>
      </c>
      <c r="C54" s="37"/>
      <c r="D54" s="37"/>
      <c r="E54" s="38">
        <f>SUBTOTAL(9,E26:E53)</f>
        <v>1645</v>
      </c>
    </row>
    <row r="57" spans="2:7" x14ac:dyDescent="0.25">
      <c r="B57" s="39"/>
      <c r="C57" s="39"/>
      <c r="D57" s="39"/>
      <c r="E57" s="39"/>
    </row>
    <row r="58" spans="2:7" s="39" customFormat="1" x14ac:dyDescent="0.25">
      <c r="B58"/>
      <c r="C58"/>
      <c r="D58"/>
      <c r="E58"/>
      <c r="F58"/>
    </row>
  </sheetData>
  <mergeCells count="2">
    <mergeCell ref="G25:I25"/>
    <mergeCell ref="G26:I30"/>
  </mergeCells>
  <conditionalFormatting sqref="G26:I30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גיליון1</vt:lpstr>
      <vt:lpstr>גיליון2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2024-05-23T07:06:51Z</dcterms:created>
  <dcterms:modified xsi:type="dcterms:W3CDTF">2024-05-29T15:29:45Z</dcterms:modified>
</cp:coreProperties>
</file>